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00xm5747\AppData\Local\Microsoft\Windows\INetCache\Content.Outlook\TN1XXHGA\"/>
    </mc:Choice>
  </mc:AlternateContent>
  <xr:revisionPtr revIDLastSave="0" documentId="13_ncr:1_{990C0960-2C30-4E2C-8556-179ED83A86E7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GRANTY 2025" sheetId="5" r:id="rId1"/>
  </sheets>
  <definedNames>
    <definedName name="_xlnm._FilterDatabase" localSheetId="0" hidden="1">'GRANTY 2025'!$A$3:$M$73</definedName>
    <definedName name="_xlnm.Print_Area" localSheetId="0">'GRANTY 2025'!$A$1:$M$73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" i="5" l="1"/>
  <c r="L47" i="5"/>
  <c r="L45" i="5"/>
  <c r="L43" i="5"/>
  <c r="L63" i="5" l="1"/>
  <c r="L14" i="5"/>
  <c r="L24" i="5"/>
  <c r="L27" i="5"/>
  <c r="L32" i="5"/>
  <c r="L37" i="5"/>
  <c r="L59" i="5"/>
  <c r="L66" i="5"/>
  <c r="L71" i="5"/>
  <c r="L7" i="5" l="1"/>
  <c r="L72" i="5" s="1"/>
  <c r="L11" i="5"/>
  <c r="L34" i="5"/>
  <c r="L39" i="5"/>
  <c r="L41" i="5"/>
  <c r="L51" i="5"/>
  <c r="L53" i="5"/>
  <c r="L55" i="5"/>
</calcChain>
</file>

<file path=xl/sharedStrings.xml><?xml version="1.0" encoding="utf-8"?>
<sst xmlns="http://schemas.openxmlformats.org/spreadsheetml/2006/main" count="267" uniqueCount="104">
  <si>
    <t>osobní asistence</t>
  </si>
  <si>
    <t>odborné sociální poradenství</t>
  </si>
  <si>
    <t>denní stacionáře</t>
  </si>
  <si>
    <t>sociálně aktivizační služby pro seniory a osoby se zdravotním postižením</t>
  </si>
  <si>
    <t>pečovatelská služba</t>
  </si>
  <si>
    <t>Pečovatelská služba</t>
  </si>
  <si>
    <t>domovy se zvláštním režimem</t>
  </si>
  <si>
    <t>Domov se zvláštním režimem</t>
  </si>
  <si>
    <t>domovy pro seniory</t>
  </si>
  <si>
    <t>odlehčovací služby</t>
  </si>
  <si>
    <t>Centrum sociálně zdravotních služeb</t>
  </si>
  <si>
    <t>Etopedická poradna</t>
  </si>
  <si>
    <t>nízkoprahová zařízení pro děti a mládež</t>
  </si>
  <si>
    <t>Klub 17</t>
  </si>
  <si>
    <t>Centrum sociální a ošetřovatelské pomoci Praha 15</t>
  </si>
  <si>
    <t>Odlehčovací služby</t>
  </si>
  <si>
    <t>Centrum sociální a ošetřovatelské pomoci Praha 5</t>
  </si>
  <si>
    <t>Dům sociálních služeb Na Neklance</t>
  </si>
  <si>
    <t>Centrum sociální a ošetřovatelské pomoci v Praze 10, příspěvková organizace</t>
  </si>
  <si>
    <t>Domov pro seniory Zvonková</t>
  </si>
  <si>
    <t>Domov pro seniory Vršovický zámeček</t>
  </si>
  <si>
    <t>Domov se zvláštním režimem Vršovický zámeček</t>
  </si>
  <si>
    <t>Domov seniorů U vršovického nádraží 1547/5</t>
  </si>
  <si>
    <t>Domov se zvláštním režimem Zvonková</t>
  </si>
  <si>
    <t>Odlehčovací služby U vršovického nádraží</t>
  </si>
  <si>
    <t>Odlehčovací služby Vršovický zámeček</t>
  </si>
  <si>
    <t>Odlehčovací služby Zvonková</t>
  </si>
  <si>
    <t>Centrum sociálních služeb Nebušice</t>
  </si>
  <si>
    <t>Terénní pečovatelská služba</t>
  </si>
  <si>
    <t>Pobytové odlehčovací služby</t>
  </si>
  <si>
    <t>Centrum sociálních služeb Praha 2</t>
  </si>
  <si>
    <t>Domov pro seniory Máchova</t>
  </si>
  <si>
    <t>Denní stacionář</t>
  </si>
  <si>
    <t>Domov pro seniory Jana Masaryka</t>
  </si>
  <si>
    <t>Domov seniorů Praha-Petrovice, příspěvková organizace</t>
  </si>
  <si>
    <t>Domov seniorů Praha-Petrovice</t>
  </si>
  <si>
    <t>Gerontologické centrum</t>
  </si>
  <si>
    <t>Denní stacionář Gerontologického centra</t>
  </si>
  <si>
    <t>Osobní asistence v Gerontologickém centru</t>
  </si>
  <si>
    <t>Integrační centrum ZAHRADA v Praze 3</t>
  </si>
  <si>
    <t>Integrační centrum Zahrada v Praze 3</t>
  </si>
  <si>
    <t>Městská část Praha 20</t>
  </si>
  <si>
    <t>Městská část Praha 21</t>
  </si>
  <si>
    <t>Městská část Praha 22</t>
  </si>
  <si>
    <t>Městská část Praha-Zbraslav</t>
  </si>
  <si>
    <t>podpora samostatného bydlení</t>
  </si>
  <si>
    <t>Ošetřovatelský domov Praha 3</t>
  </si>
  <si>
    <t>Ošetřovatelský domov-Domov pro seniory</t>
  </si>
  <si>
    <t>Pečovatelská služba Praha - Radotín</t>
  </si>
  <si>
    <t>Pečovatelská služba Praha 3</t>
  </si>
  <si>
    <t>Pečovatelská služba Prahy 6</t>
  </si>
  <si>
    <t>Pečovatelské centrum Praha 7</t>
  </si>
  <si>
    <t>Sociálně odlehčovací centrum</t>
  </si>
  <si>
    <t>Sociální a ošetřovatelské služby Praha 8 - SOS Praha 8</t>
  </si>
  <si>
    <t>Centrum aktivizačních programů</t>
  </si>
  <si>
    <t>Dům sociálních služeb</t>
  </si>
  <si>
    <t>Sociální služby městské části Praha 12, příspěvková organizace</t>
  </si>
  <si>
    <t>Sociálně ošetřovatelské centrum</t>
  </si>
  <si>
    <t>Ústav sociálních služeb v Praze 4</t>
  </si>
  <si>
    <t>Domovinka</t>
  </si>
  <si>
    <t>Pečovatelská služba ÚSS4</t>
  </si>
  <si>
    <t>DS OZ Jílovská</t>
  </si>
  <si>
    <t>Podpora samostatného bydlení</t>
  </si>
  <si>
    <t>Název</t>
  </si>
  <si>
    <t>Druh služby</t>
  </si>
  <si>
    <t>Název služby</t>
  </si>
  <si>
    <t>ZDŮVODNĚNÍ NEPODPORY</t>
  </si>
  <si>
    <t>H</t>
  </si>
  <si>
    <t>L</t>
  </si>
  <si>
    <t>ÚV</t>
  </si>
  <si>
    <t>Identifikátor</t>
  </si>
  <si>
    <t>Jednotka</t>
  </si>
  <si>
    <t>Jednotka kvantitativně</t>
  </si>
  <si>
    <t>Jednotka plán</t>
  </si>
  <si>
    <t>Cenová hladina upravená o specifika</t>
  </si>
  <si>
    <t>Centrum sociálně zdravotních služeb  Praha 17 - Celkem</t>
  </si>
  <si>
    <t>Požadavek na dotaci / Maximální návrh podpory</t>
  </si>
  <si>
    <t>Centrum sociální a ošetřovatelské pomoci Praha 15 - Celkem</t>
  </si>
  <si>
    <t>Centrum sociální a ošetřovatelské pomoci Praha 5 - Celkem</t>
  </si>
  <si>
    <t>Ústav sociálních služeb v Praze 4 - Celkem</t>
  </si>
  <si>
    <t>Sociální služby městské části Praha 12, příspěvková organizace -Celkem</t>
  </si>
  <si>
    <t>Sociální a ošetřovatelské služby Praha 8 - SOS Praha 8 -Celkem</t>
  </si>
  <si>
    <t>Pečovatelská služba Prahy 6 - Celkem</t>
  </si>
  <si>
    <t>Pečovatelská služba Praha 3 - Celkem</t>
  </si>
  <si>
    <t>Pečovatelská služba Praha - Radotín - Celkem</t>
  </si>
  <si>
    <t>Ošetřovatelský domov Praha 3 - Celkem</t>
  </si>
  <si>
    <t>Městská část Praha-Zbraslav - Celkem</t>
  </si>
  <si>
    <t>Městská část Praha 22 -Celkem</t>
  </si>
  <si>
    <t>Městská část Praha 21 -Celkem</t>
  </si>
  <si>
    <t>Městská část Praha 20 - Celkem</t>
  </si>
  <si>
    <t>Integrační centrum ZAHRADA v Praze 3 - Celkem</t>
  </si>
  <si>
    <t>Centrum sociálních služeb Praha 2 - Celkem</t>
  </si>
  <si>
    <t>Centrum sociálních služeb Nebušice - Celkem</t>
  </si>
  <si>
    <t>Centrum sociální a ošetřovatelské pomoci v Praze 10, příspěvková organizace - Celkem</t>
  </si>
  <si>
    <t>Domov seniorů Praha-Petrovice, příspěvková organizace -Celkem</t>
  </si>
  <si>
    <t>Gerontologické centrum Praha 8 - Celkem</t>
  </si>
  <si>
    <t>Pečovatelské centrum Prahy 7 - Celkem</t>
  </si>
  <si>
    <t>Návrh dotace zaokrouhleno 2025 Kč</t>
  </si>
  <si>
    <t xml:space="preserve">Celkem </t>
  </si>
  <si>
    <t xml:space="preserve">* grantový ekvivalent části snížené hodnoty nájemného a investiční zdroje ( např. vyplacené z IROP) se neprojevují v čistých nákladech služby, jsou však součástí maximální kompenzace veřejné podpory a organizace má povinnost je uvádět při hlášení veřejných zdrojů, které se na ní podílejí a dále je uvádět v přehledu zdrojů při závěrečném vyúčtování přiznané dotace 
</t>
  </si>
  <si>
    <t xml:space="preserve">Návrh dotace Kč </t>
  </si>
  <si>
    <t>Maximální výše kompenzace čistých nákladů na sociální službu (bez grantového ekvivalentu části snížené hodnoty nájemného a investičních zdrojů [např. vyplacených z IROP])</t>
  </si>
  <si>
    <t>stanoví MČ</t>
  </si>
  <si>
    <t>Příloha č. 3 k usnesení Zastupitelstva HMP č. 20/13 ze dne 23.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</si>
</sst>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u/>
      <sz val="14"/>
      <color theme="1"/>
      <name val="Times New Roman"/>
      <family val="1"/>
      <charset val="238"/>
    </font>
    <font>
      <b/>
      <i/>
      <u/>
      <sz val="14"/>
      <color theme="1"/>
      <name val="Times New Roman"/>
      <family val="1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5">
    <xf numFmtId="0" fontId="0" fillId="0" borderId="0" xfId="0"/>
    <xf numFmtId="0" fontId="0" fillId="0" borderId="12" xfId="0" applyBorder="1" applyAlignment="1">
      <alignment horizontal="center" vertical="center" wrapText="1"/>
    </xf>
    <xf numFmtId="0" fontId="0" fillId="34" borderId="12" xfId="0" applyFill="1" applyBorder="1" applyAlignment="1">
      <alignment horizontal="center" vertical="center" wrapText="1"/>
    </xf>
    <xf numFmtId="0" fontId="0" fillId="36" borderId="1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35" borderId="12" xfId="0" applyNumberFormat="1" applyFill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4" fontId="0" fillId="36" borderId="12" xfId="0" applyNumberFormat="1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3" fontId="0" fillId="33" borderId="11" xfId="0" applyNumberFormat="1" applyFill="1" applyBorder="1" applyAlignment="1">
      <alignment horizontal="center" vertical="center" wrapText="1"/>
    </xf>
    <xf numFmtId="0" fontId="0" fillId="38" borderId="12" xfId="0" applyFill="1" applyBorder="1" applyAlignment="1">
      <alignment horizontal="center" vertical="center" wrapText="1"/>
    </xf>
    <xf numFmtId="0" fontId="0" fillId="38" borderId="0" xfId="0" applyFill="1"/>
    <xf numFmtId="0" fontId="0" fillId="38" borderId="12" xfId="0" applyFill="1" applyBorder="1" applyAlignment="1">
      <alignment vertical="center" wrapText="1"/>
    </xf>
    <xf numFmtId="0" fontId="0" fillId="37" borderId="12" xfId="0" applyFill="1" applyBorder="1" applyAlignment="1">
      <alignment vertical="center" wrapText="1"/>
    </xf>
    <xf numFmtId="0" fontId="0" fillId="37" borderId="14" xfId="0" applyFill="1" applyBorder="1" applyAlignment="1">
      <alignment vertical="center" wrapText="1"/>
    </xf>
    <xf numFmtId="0" fontId="16" fillId="37" borderId="12" xfId="0" applyFont="1" applyFill="1" applyBorder="1" applyAlignment="1">
      <alignment vertical="center" wrapText="1"/>
    </xf>
    <xf numFmtId="3" fontId="16" fillId="37" borderId="1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0" fillId="37" borderId="12" xfId="0" applyNumberForma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38" borderId="11" xfId="0" applyFont="1" applyFill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3" fontId="19" fillId="0" borderId="11" xfId="0" applyNumberFormat="1" applyFont="1" applyBorder="1" applyAlignment="1">
      <alignment horizontal="center" vertical="center" wrapText="1"/>
    </xf>
    <xf numFmtId="3" fontId="16" fillId="0" borderId="13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3" fontId="16" fillId="37" borderId="11" xfId="0" applyNumberFormat="1" applyFont="1" applyFill="1" applyBorder="1" applyAlignment="1">
      <alignment horizontal="center" vertical="center" wrapText="1"/>
    </xf>
    <xf numFmtId="3" fontId="19" fillId="37" borderId="12" xfId="0" applyNumberFormat="1" applyFont="1" applyFill="1" applyBorder="1" applyAlignment="1">
      <alignment horizontal="center" vertical="center" wrapText="1"/>
    </xf>
    <xf numFmtId="0" fontId="0" fillId="38" borderId="12" xfId="0" applyFill="1" applyBorder="1" applyAlignment="1">
      <alignment horizontal="center" vertical="center" wrapText="1"/>
    </xf>
    <xf numFmtId="0" fontId="0" fillId="38" borderId="15" xfId="0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4" fontId="0" fillId="38" borderId="12" xfId="0" applyNumberFormat="1" applyFill="1" applyBorder="1" applyAlignment="1">
      <alignment horizontal="center" vertical="center" wrapText="1"/>
    </xf>
    <xf numFmtId="3" fontId="0" fillId="38" borderId="12" xfId="0" applyNumberFormat="1" applyFill="1" applyBorder="1" applyAlignment="1">
      <alignment horizontal="center" vertical="center" wrapText="1"/>
    </xf>
    <xf numFmtId="0" fontId="0" fillId="38" borderId="0" xfId="0" applyFill="1" applyAlignment="1">
      <alignment horizontal="center" vertical="center" wrapText="1"/>
    </xf>
    <xf numFmtId="4" fontId="0" fillId="33" borderId="11" xfId="0" applyNumberFormat="1" applyFill="1" applyBorder="1" applyAlignment="1">
      <alignment horizontal="center" vertical="center" wrapText="1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tabSelected="1" topLeftCell="C1" zoomScale="70" zoomScaleNormal="70" workbookViewId="0">
      <selection activeCell="M69" sqref="M69"/>
    </sheetView>
  </sheetViews>
  <sheetFormatPr defaultColWidth="12.7109375" defaultRowHeight="44.1" customHeight="1" x14ac:dyDescent="0.25"/>
  <cols>
    <col min="1" max="1" width="15.7109375" style="4" customWidth="1"/>
    <col min="2" max="2" width="32.42578125" style="4" customWidth="1"/>
    <col min="3" max="3" width="25.5703125" style="4" customWidth="1"/>
    <col min="4" max="4" width="23.140625" style="4" customWidth="1"/>
    <col min="5" max="5" width="18.28515625" style="4" customWidth="1"/>
    <col min="6" max="6" width="17.5703125" style="6" customWidth="1"/>
    <col min="7" max="7" width="18.7109375" style="43" customWidth="1"/>
    <col min="8" max="8" width="18.5703125" style="6" customWidth="1"/>
    <col min="9" max="9" width="38.7109375" style="6" customWidth="1"/>
    <col min="10" max="10" width="21.7109375" style="4" customWidth="1"/>
    <col min="11" max="11" width="18.42578125" style="4" customWidth="1"/>
    <col min="12" max="12" width="18.42578125" style="19" customWidth="1"/>
    <col min="13" max="13" width="64.28515625" style="4" customWidth="1"/>
  </cols>
  <sheetData>
    <row r="1" spans="1:13" ht="27.75" customHeight="1" x14ac:dyDescent="0.25">
      <c r="A1" s="34" t="s">
        <v>103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  <c r="M1" s="37"/>
    </row>
    <row r="2" spans="1:13" ht="27" customHeigh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ht="103.5" customHeight="1" x14ac:dyDescent="0.25">
      <c r="A3" s="10" t="s">
        <v>70</v>
      </c>
      <c r="B3" s="10" t="s">
        <v>63</v>
      </c>
      <c r="C3" s="10" t="s">
        <v>64</v>
      </c>
      <c r="D3" s="10" t="s">
        <v>65</v>
      </c>
      <c r="E3" s="10" t="s">
        <v>71</v>
      </c>
      <c r="F3" s="11" t="s">
        <v>72</v>
      </c>
      <c r="G3" s="44" t="s">
        <v>73</v>
      </c>
      <c r="H3" s="11" t="s">
        <v>74</v>
      </c>
      <c r="I3" s="11" t="s">
        <v>101</v>
      </c>
      <c r="J3" s="11" t="s">
        <v>76</v>
      </c>
      <c r="K3" s="11" t="s">
        <v>100</v>
      </c>
      <c r="L3" s="11" t="s">
        <v>97</v>
      </c>
      <c r="M3" s="10" t="s">
        <v>66</v>
      </c>
    </row>
    <row r="4" spans="1:13" ht="44.1" customHeight="1" x14ac:dyDescent="0.25">
      <c r="A4" s="1">
        <v>1072525</v>
      </c>
      <c r="B4" s="2" t="s">
        <v>10</v>
      </c>
      <c r="C4" s="1" t="s">
        <v>1</v>
      </c>
      <c r="D4" s="1" t="s">
        <v>11</v>
      </c>
      <c r="E4" s="1" t="s">
        <v>69</v>
      </c>
      <c r="F4" s="5">
        <v>2.798</v>
      </c>
      <c r="G4" s="41">
        <v>2.8</v>
      </c>
      <c r="H4" s="8">
        <v>935000</v>
      </c>
      <c r="I4" s="42" t="s">
        <v>102</v>
      </c>
      <c r="J4" s="7">
        <v>435000</v>
      </c>
      <c r="K4" s="8">
        <v>435000</v>
      </c>
      <c r="L4" s="42">
        <v>417000</v>
      </c>
      <c r="M4" s="1"/>
    </row>
    <row r="5" spans="1:13" ht="44.1" customHeight="1" x14ac:dyDescent="0.25">
      <c r="A5" s="1">
        <v>3240405</v>
      </c>
      <c r="B5" s="2" t="s">
        <v>10</v>
      </c>
      <c r="C5" s="1" t="s">
        <v>4</v>
      </c>
      <c r="D5" s="1" t="s">
        <v>5</v>
      </c>
      <c r="E5" s="1" t="s">
        <v>69</v>
      </c>
      <c r="F5" s="5">
        <v>16.632999999999999</v>
      </c>
      <c r="G5" s="41">
        <v>16.2</v>
      </c>
      <c r="H5" s="8">
        <v>935000</v>
      </c>
      <c r="I5" s="42" t="s">
        <v>102</v>
      </c>
      <c r="J5" s="7">
        <v>1978000</v>
      </c>
      <c r="K5" s="8">
        <v>1978000</v>
      </c>
      <c r="L5" s="42">
        <v>1896000</v>
      </c>
      <c r="M5" s="1"/>
    </row>
    <row r="6" spans="1:13" ht="44.1" customHeight="1" x14ac:dyDescent="0.25">
      <c r="A6" s="1">
        <v>4549974</v>
      </c>
      <c r="B6" s="2" t="s">
        <v>10</v>
      </c>
      <c r="C6" s="1" t="s">
        <v>12</v>
      </c>
      <c r="D6" s="1" t="s">
        <v>13</v>
      </c>
      <c r="E6" s="1" t="s">
        <v>69</v>
      </c>
      <c r="F6" s="5">
        <v>4.01</v>
      </c>
      <c r="G6" s="41">
        <v>3.2</v>
      </c>
      <c r="H6" s="8">
        <v>935000</v>
      </c>
      <c r="I6" s="42" t="s">
        <v>102</v>
      </c>
      <c r="J6" s="7">
        <v>600000</v>
      </c>
      <c r="K6" s="8">
        <v>600000</v>
      </c>
      <c r="L6" s="42">
        <v>575000</v>
      </c>
      <c r="M6" s="1"/>
    </row>
    <row r="7" spans="1:13" s="13" customFormat="1" ht="44.1" customHeight="1" x14ac:dyDescent="0.25">
      <c r="A7" s="12"/>
      <c r="B7" s="17" t="s">
        <v>75</v>
      </c>
      <c r="C7" s="15"/>
      <c r="D7" s="15"/>
      <c r="E7" s="15"/>
      <c r="F7" s="15"/>
      <c r="G7" s="15"/>
      <c r="H7" s="15"/>
      <c r="I7" s="15"/>
      <c r="J7" s="15"/>
      <c r="K7" s="15"/>
      <c r="L7" s="18">
        <f>SUM(L4,L5,L6)</f>
        <v>2888000</v>
      </c>
      <c r="M7" s="12"/>
    </row>
    <row r="8" spans="1:13" ht="44.1" customHeight="1" x14ac:dyDescent="0.25">
      <c r="A8" s="1">
        <v>4726799</v>
      </c>
      <c r="B8" s="2" t="s">
        <v>14</v>
      </c>
      <c r="C8" s="1" t="s">
        <v>4</v>
      </c>
      <c r="D8" s="1" t="s">
        <v>5</v>
      </c>
      <c r="E8" s="1" t="s">
        <v>69</v>
      </c>
      <c r="F8" s="9">
        <v>17</v>
      </c>
      <c r="G8" s="41">
        <v>17.2</v>
      </c>
      <c r="H8" s="8">
        <v>935000</v>
      </c>
      <c r="I8" s="42" t="s">
        <v>102</v>
      </c>
      <c r="J8" s="7">
        <v>2666000</v>
      </c>
      <c r="K8" s="8">
        <v>2666000</v>
      </c>
      <c r="L8" s="42">
        <v>2556000</v>
      </c>
      <c r="M8" s="1"/>
    </row>
    <row r="9" spans="1:13" ht="44.1" customHeight="1" x14ac:dyDescent="0.25">
      <c r="A9" s="1">
        <v>7275287</v>
      </c>
      <c r="B9" s="2" t="s">
        <v>14</v>
      </c>
      <c r="C9" s="1" t="s">
        <v>9</v>
      </c>
      <c r="D9" s="1" t="s">
        <v>15</v>
      </c>
      <c r="E9" s="1" t="s">
        <v>68</v>
      </c>
      <c r="F9" s="1">
        <v>8</v>
      </c>
      <c r="G9" s="42">
        <v>8</v>
      </c>
      <c r="H9" s="8">
        <v>856000</v>
      </c>
      <c r="I9" s="42" t="s">
        <v>102</v>
      </c>
      <c r="J9" s="7">
        <v>960000</v>
      </c>
      <c r="K9" s="8">
        <v>960000</v>
      </c>
      <c r="L9" s="42">
        <v>920000</v>
      </c>
      <c r="M9" s="1"/>
    </row>
    <row r="10" spans="1:13" ht="44.1" customHeight="1" x14ac:dyDescent="0.25">
      <c r="A10" s="1">
        <v>8568124</v>
      </c>
      <c r="B10" s="2" t="s">
        <v>14</v>
      </c>
      <c r="C10" s="1" t="s">
        <v>6</v>
      </c>
      <c r="D10" s="1" t="s">
        <v>7</v>
      </c>
      <c r="E10" s="1" t="s">
        <v>68</v>
      </c>
      <c r="F10" s="1">
        <v>54</v>
      </c>
      <c r="G10" s="42">
        <v>54</v>
      </c>
      <c r="H10" s="8">
        <v>941600</v>
      </c>
      <c r="I10" s="42" t="s">
        <v>102</v>
      </c>
      <c r="J10" s="7">
        <v>4874000</v>
      </c>
      <c r="K10" s="8">
        <v>4874000</v>
      </c>
      <c r="L10" s="42">
        <v>4673000</v>
      </c>
      <c r="M10" s="1"/>
    </row>
    <row r="11" spans="1:13" ht="44.1" customHeight="1" x14ac:dyDescent="0.25">
      <c r="A11" s="1"/>
      <c r="B11" s="17" t="s">
        <v>77</v>
      </c>
      <c r="C11" s="16"/>
      <c r="D11" s="16"/>
      <c r="E11" s="16"/>
      <c r="F11" s="16"/>
      <c r="G11" s="16"/>
      <c r="H11" s="16"/>
      <c r="I11" s="16"/>
      <c r="J11" s="16"/>
      <c r="K11" s="16"/>
      <c r="L11" s="18">
        <f>SUM(L8:L10)</f>
        <v>8149000</v>
      </c>
      <c r="M11" s="1"/>
    </row>
    <row r="12" spans="1:13" ht="44.1" customHeight="1" x14ac:dyDescent="0.25">
      <c r="A12" s="1">
        <v>1807017</v>
      </c>
      <c r="B12" s="2" t="s">
        <v>16</v>
      </c>
      <c r="C12" s="1" t="s">
        <v>9</v>
      </c>
      <c r="D12" s="1" t="s">
        <v>17</v>
      </c>
      <c r="E12" s="1" t="s">
        <v>68</v>
      </c>
      <c r="F12" s="1">
        <v>27</v>
      </c>
      <c r="G12" s="42">
        <v>27</v>
      </c>
      <c r="H12" s="8">
        <v>856000</v>
      </c>
      <c r="I12" s="42" t="s">
        <v>102</v>
      </c>
      <c r="J12" s="7">
        <v>2200000</v>
      </c>
      <c r="K12" s="8">
        <v>2200000</v>
      </c>
      <c r="L12" s="42">
        <v>2109000</v>
      </c>
      <c r="M12" s="1"/>
    </row>
    <row r="13" spans="1:13" ht="44.1" customHeight="1" x14ac:dyDescent="0.25">
      <c r="A13" s="1">
        <v>8120676</v>
      </c>
      <c r="B13" s="2" t="s">
        <v>16</v>
      </c>
      <c r="C13" s="1" t="s">
        <v>4</v>
      </c>
      <c r="D13" s="1" t="s">
        <v>5</v>
      </c>
      <c r="E13" s="1" t="s">
        <v>69</v>
      </c>
      <c r="F13" s="5">
        <v>47.119</v>
      </c>
      <c r="G13" s="41">
        <v>42.88</v>
      </c>
      <c r="H13" s="8">
        <v>935000</v>
      </c>
      <c r="I13" s="42" t="s">
        <v>102</v>
      </c>
      <c r="J13" s="7">
        <v>5190000</v>
      </c>
      <c r="K13" s="8">
        <v>5190000</v>
      </c>
      <c r="L13" s="42">
        <v>4976000</v>
      </c>
      <c r="M13" s="1"/>
    </row>
    <row r="14" spans="1:13" s="13" customFormat="1" ht="44.1" customHeight="1" x14ac:dyDescent="0.25">
      <c r="A14" s="12"/>
      <c r="B14" s="17" t="s">
        <v>78</v>
      </c>
      <c r="C14" s="16"/>
      <c r="D14" s="16"/>
      <c r="E14" s="16"/>
      <c r="F14" s="16"/>
      <c r="G14" s="16"/>
      <c r="H14" s="16"/>
      <c r="I14" s="16"/>
      <c r="J14" s="16"/>
      <c r="K14" s="16"/>
      <c r="L14" s="18">
        <f>SUM(L12:L13)</f>
        <v>7085000</v>
      </c>
      <c r="M14" s="12"/>
    </row>
    <row r="15" spans="1:13" ht="44.1" customHeight="1" x14ac:dyDescent="0.25">
      <c r="A15" s="1">
        <v>2181992</v>
      </c>
      <c r="B15" s="2" t="s">
        <v>18</v>
      </c>
      <c r="C15" s="1" t="s">
        <v>8</v>
      </c>
      <c r="D15" s="1" t="s">
        <v>19</v>
      </c>
      <c r="E15" s="1" t="s">
        <v>68</v>
      </c>
      <c r="F15" s="1">
        <v>33</v>
      </c>
      <c r="G15" s="42">
        <v>33</v>
      </c>
      <c r="H15" s="8">
        <v>941600</v>
      </c>
      <c r="I15" s="42" t="s">
        <v>102</v>
      </c>
      <c r="J15" s="7">
        <v>3800000</v>
      </c>
      <c r="K15" s="8">
        <v>3800000</v>
      </c>
      <c r="L15" s="42">
        <v>3643000</v>
      </c>
      <c r="M15" s="1"/>
    </row>
    <row r="16" spans="1:13" ht="44.1" customHeight="1" x14ac:dyDescent="0.25">
      <c r="A16" s="1">
        <v>3027697</v>
      </c>
      <c r="B16" s="2" t="s">
        <v>18</v>
      </c>
      <c r="C16" s="1" t="s">
        <v>8</v>
      </c>
      <c r="D16" s="1" t="s">
        <v>20</v>
      </c>
      <c r="E16" s="1" t="s">
        <v>68</v>
      </c>
      <c r="F16" s="1">
        <v>23</v>
      </c>
      <c r="G16" s="42">
        <v>23</v>
      </c>
      <c r="H16" s="8">
        <v>941600</v>
      </c>
      <c r="I16" s="42" t="s">
        <v>102</v>
      </c>
      <c r="J16" s="7">
        <v>2600000</v>
      </c>
      <c r="K16" s="8">
        <v>2600000</v>
      </c>
      <c r="L16" s="42">
        <v>2493000</v>
      </c>
      <c r="M16" s="1"/>
    </row>
    <row r="17" spans="1:13" ht="44.1" customHeight="1" x14ac:dyDescent="0.25">
      <c r="A17" s="1">
        <v>3065073</v>
      </c>
      <c r="B17" s="2" t="s">
        <v>18</v>
      </c>
      <c r="C17" s="1" t="s">
        <v>6</v>
      </c>
      <c r="D17" s="1" t="s">
        <v>21</v>
      </c>
      <c r="E17" s="1" t="s">
        <v>68</v>
      </c>
      <c r="F17" s="1">
        <v>47</v>
      </c>
      <c r="G17" s="42">
        <v>47</v>
      </c>
      <c r="H17" s="8">
        <v>984400</v>
      </c>
      <c r="I17" s="42" t="s">
        <v>102</v>
      </c>
      <c r="J17" s="7">
        <v>5230000</v>
      </c>
      <c r="K17" s="8">
        <v>5230000</v>
      </c>
      <c r="L17" s="42">
        <v>5015000</v>
      </c>
      <c r="M17" s="1"/>
    </row>
    <row r="18" spans="1:13" ht="44.1" customHeight="1" x14ac:dyDescent="0.25">
      <c r="A18" s="1">
        <v>4752879</v>
      </c>
      <c r="B18" s="2" t="s">
        <v>18</v>
      </c>
      <c r="C18" s="1" t="s">
        <v>8</v>
      </c>
      <c r="D18" s="1" t="s">
        <v>22</v>
      </c>
      <c r="E18" s="1" t="s">
        <v>68</v>
      </c>
      <c r="F18" s="1">
        <v>47</v>
      </c>
      <c r="G18" s="42">
        <v>47</v>
      </c>
      <c r="H18" s="8">
        <v>941600</v>
      </c>
      <c r="I18" s="42" t="s">
        <v>102</v>
      </c>
      <c r="J18" s="7">
        <v>4280000</v>
      </c>
      <c r="K18" s="8">
        <v>4280000</v>
      </c>
      <c r="L18" s="42">
        <v>4104000</v>
      </c>
      <c r="M18" s="1"/>
    </row>
    <row r="19" spans="1:13" ht="44.1" customHeight="1" x14ac:dyDescent="0.25">
      <c r="A19" s="1">
        <v>5412859</v>
      </c>
      <c r="B19" s="2" t="s">
        <v>18</v>
      </c>
      <c r="C19" s="1" t="s">
        <v>4</v>
      </c>
      <c r="D19" s="1" t="s">
        <v>5</v>
      </c>
      <c r="E19" s="1" t="s">
        <v>69</v>
      </c>
      <c r="F19" s="5">
        <v>56.117999999999995</v>
      </c>
      <c r="G19" s="41">
        <v>54</v>
      </c>
      <c r="H19" s="8">
        <v>935000</v>
      </c>
      <c r="I19" s="42" t="s">
        <v>102</v>
      </c>
      <c r="J19" s="7">
        <v>7700000</v>
      </c>
      <c r="K19" s="8">
        <v>7700000</v>
      </c>
      <c r="L19" s="42">
        <v>7383000</v>
      </c>
      <c r="M19" s="1"/>
    </row>
    <row r="20" spans="1:13" ht="44.1" customHeight="1" x14ac:dyDescent="0.25">
      <c r="A20" s="1">
        <v>6221883</v>
      </c>
      <c r="B20" s="2" t="s">
        <v>18</v>
      </c>
      <c r="C20" s="1" t="s">
        <v>6</v>
      </c>
      <c r="D20" s="1" t="s">
        <v>23</v>
      </c>
      <c r="E20" s="1" t="s">
        <v>68</v>
      </c>
      <c r="F20" s="1">
        <v>22</v>
      </c>
      <c r="G20" s="42">
        <v>22</v>
      </c>
      <c r="H20" s="8">
        <v>984400</v>
      </c>
      <c r="I20" s="42" t="s">
        <v>102</v>
      </c>
      <c r="J20" s="7">
        <v>2730000</v>
      </c>
      <c r="K20" s="8">
        <v>2486952</v>
      </c>
      <c r="L20" s="42">
        <v>2384000</v>
      </c>
      <c r="M20" s="1"/>
    </row>
    <row r="21" spans="1:13" ht="44.1" customHeight="1" x14ac:dyDescent="0.25">
      <c r="A21" s="1">
        <v>6552077</v>
      </c>
      <c r="B21" s="2" t="s">
        <v>18</v>
      </c>
      <c r="C21" s="1" t="s">
        <v>9</v>
      </c>
      <c r="D21" s="1" t="s">
        <v>24</v>
      </c>
      <c r="E21" s="1" t="s">
        <v>68</v>
      </c>
      <c r="F21" s="1">
        <v>8</v>
      </c>
      <c r="G21" s="42">
        <v>8</v>
      </c>
      <c r="H21" s="8">
        <v>856000</v>
      </c>
      <c r="I21" s="42" t="s">
        <v>102</v>
      </c>
      <c r="J21" s="7">
        <v>1100000</v>
      </c>
      <c r="K21" s="8">
        <v>867960</v>
      </c>
      <c r="L21" s="42">
        <v>832000</v>
      </c>
      <c r="M21" s="1"/>
    </row>
    <row r="22" spans="1:13" ht="44.1" customHeight="1" x14ac:dyDescent="0.25">
      <c r="A22" s="1">
        <v>8128175</v>
      </c>
      <c r="B22" s="2" t="s">
        <v>18</v>
      </c>
      <c r="C22" s="1" t="s">
        <v>9</v>
      </c>
      <c r="D22" s="1" t="s">
        <v>25</v>
      </c>
      <c r="E22" s="1" t="s">
        <v>68</v>
      </c>
      <c r="F22" s="1">
        <v>6</v>
      </c>
      <c r="G22" s="42">
        <v>6</v>
      </c>
      <c r="H22" s="8">
        <v>856000</v>
      </c>
      <c r="I22" s="42" t="s">
        <v>102</v>
      </c>
      <c r="J22" s="7">
        <v>930000</v>
      </c>
      <c r="K22" s="8">
        <v>889140</v>
      </c>
      <c r="L22" s="42">
        <v>852000</v>
      </c>
      <c r="M22" s="1"/>
    </row>
    <row r="23" spans="1:13" ht="44.1" customHeight="1" x14ac:dyDescent="0.25">
      <c r="A23" s="1">
        <v>8433749</v>
      </c>
      <c r="B23" s="2" t="s">
        <v>18</v>
      </c>
      <c r="C23" s="1" t="s">
        <v>9</v>
      </c>
      <c r="D23" s="1" t="s">
        <v>26</v>
      </c>
      <c r="E23" s="1" t="s">
        <v>68</v>
      </c>
      <c r="F23" s="1">
        <v>6</v>
      </c>
      <c r="G23" s="42">
        <v>6</v>
      </c>
      <c r="H23" s="8">
        <v>856000</v>
      </c>
      <c r="I23" s="42" t="s">
        <v>102</v>
      </c>
      <c r="J23" s="7">
        <v>810000</v>
      </c>
      <c r="K23" s="8">
        <v>654600</v>
      </c>
      <c r="L23" s="42">
        <v>627000</v>
      </c>
      <c r="M23" s="1"/>
    </row>
    <row r="24" spans="1:13" s="13" customFormat="1" ht="44.1" customHeight="1" x14ac:dyDescent="0.25">
      <c r="A24" s="12"/>
      <c r="B24" s="17" t="s">
        <v>93</v>
      </c>
      <c r="C24" s="15"/>
      <c r="D24" s="15"/>
      <c r="E24" s="15"/>
      <c r="F24" s="15"/>
      <c r="G24" s="15"/>
      <c r="H24" s="15"/>
      <c r="I24" s="15"/>
      <c r="J24" s="15"/>
      <c r="K24" s="15"/>
      <c r="L24" s="18">
        <f>SUM(L15:L23)</f>
        <v>27333000</v>
      </c>
      <c r="M24" s="12"/>
    </row>
    <row r="25" spans="1:13" ht="44.1" customHeight="1" x14ac:dyDescent="0.25">
      <c r="A25" s="1">
        <v>7560369</v>
      </c>
      <c r="B25" s="2" t="s">
        <v>27</v>
      </c>
      <c r="C25" s="1" t="s">
        <v>4</v>
      </c>
      <c r="D25" s="1" t="s">
        <v>28</v>
      </c>
      <c r="E25" s="1" t="s">
        <v>69</v>
      </c>
      <c r="F25" s="5">
        <v>9.0489999999999995</v>
      </c>
      <c r="G25" s="41">
        <v>6.6</v>
      </c>
      <c r="H25" s="8">
        <v>935000</v>
      </c>
      <c r="I25" s="42" t="s">
        <v>102</v>
      </c>
      <c r="J25" s="7">
        <v>1809000</v>
      </c>
      <c r="K25" s="8">
        <v>1265740.8111393524</v>
      </c>
      <c r="L25" s="42">
        <v>1213000</v>
      </c>
      <c r="M25" s="1"/>
    </row>
    <row r="26" spans="1:13" ht="44.1" customHeight="1" x14ac:dyDescent="0.25">
      <c r="A26" s="1">
        <v>8429414</v>
      </c>
      <c r="B26" s="2" t="s">
        <v>27</v>
      </c>
      <c r="C26" s="1" t="s">
        <v>9</v>
      </c>
      <c r="D26" s="1" t="s">
        <v>29</v>
      </c>
      <c r="E26" s="1" t="s">
        <v>68</v>
      </c>
      <c r="F26" s="1">
        <v>4</v>
      </c>
      <c r="G26" s="42">
        <v>4</v>
      </c>
      <c r="H26" s="8">
        <v>984400</v>
      </c>
      <c r="I26" s="42" t="s">
        <v>102</v>
      </c>
      <c r="J26" s="7">
        <v>1307000</v>
      </c>
      <c r="K26" s="8">
        <v>844380</v>
      </c>
      <c r="L26" s="42">
        <v>809000</v>
      </c>
      <c r="M26" s="1"/>
    </row>
    <row r="27" spans="1:13" s="13" customFormat="1" ht="44.1" customHeight="1" x14ac:dyDescent="0.25">
      <c r="A27" s="12"/>
      <c r="B27" s="17" t="s">
        <v>92</v>
      </c>
      <c r="C27" s="15"/>
      <c r="D27" s="15"/>
      <c r="E27" s="15"/>
      <c r="F27" s="15"/>
      <c r="G27" s="15"/>
      <c r="H27" s="15"/>
      <c r="I27" s="15"/>
      <c r="J27" s="15"/>
      <c r="K27" s="15"/>
      <c r="L27" s="18">
        <f>SUM(L25:L26)</f>
        <v>2022000</v>
      </c>
      <c r="M27" s="12"/>
    </row>
    <row r="28" spans="1:13" ht="44.1" customHeight="1" x14ac:dyDescent="0.25">
      <c r="A28" s="1">
        <v>1183900</v>
      </c>
      <c r="B28" s="2" t="s">
        <v>30</v>
      </c>
      <c r="C28" s="1" t="s">
        <v>8</v>
      </c>
      <c r="D28" s="1" t="s">
        <v>31</v>
      </c>
      <c r="E28" s="1" t="s">
        <v>68</v>
      </c>
      <c r="F28" s="1">
        <v>50</v>
      </c>
      <c r="G28" s="42">
        <v>50</v>
      </c>
      <c r="H28" s="8">
        <v>941600</v>
      </c>
      <c r="I28" s="42" t="s">
        <v>102</v>
      </c>
      <c r="J28" s="7">
        <v>13000000</v>
      </c>
      <c r="K28" s="8">
        <v>5857125</v>
      </c>
      <c r="L28" s="42">
        <v>5616000</v>
      </c>
      <c r="M28" s="1"/>
    </row>
    <row r="29" spans="1:13" ht="44.1" customHeight="1" x14ac:dyDescent="0.25">
      <c r="A29" s="1">
        <v>2314259</v>
      </c>
      <c r="B29" s="2" t="s">
        <v>30</v>
      </c>
      <c r="C29" s="1" t="s">
        <v>2</v>
      </c>
      <c r="D29" s="1" t="s">
        <v>32</v>
      </c>
      <c r="E29" s="1" t="s">
        <v>69</v>
      </c>
      <c r="F29" s="5">
        <v>3.0999999999999996</v>
      </c>
      <c r="G29" s="41">
        <v>3.1</v>
      </c>
      <c r="H29" s="8">
        <v>935000</v>
      </c>
      <c r="I29" s="42" t="s">
        <v>102</v>
      </c>
      <c r="J29" s="7">
        <v>1000000</v>
      </c>
      <c r="K29" s="8">
        <v>635250</v>
      </c>
      <c r="L29" s="42">
        <v>609000</v>
      </c>
      <c r="M29" s="1"/>
    </row>
    <row r="30" spans="1:13" ht="44.1" customHeight="1" x14ac:dyDescent="0.25">
      <c r="A30" s="1">
        <v>3551390</v>
      </c>
      <c r="B30" s="2" t="s">
        <v>30</v>
      </c>
      <c r="C30" s="1" t="s">
        <v>4</v>
      </c>
      <c r="D30" s="1" t="s">
        <v>5</v>
      </c>
      <c r="E30" s="1" t="s">
        <v>69</v>
      </c>
      <c r="F30" s="5">
        <v>45</v>
      </c>
      <c r="G30" s="41">
        <v>45</v>
      </c>
      <c r="H30" s="8">
        <v>935000</v>
      </c>
      <c r="I30" s="42" t="s">
        <v>102</v>
      </c>
      <c r="J30" s="7">
        <v>13000000</v>
      </c>
      <c r="K30" s="8">
        <v>8000250</v>
      </c>
      <c r="L30" s="42">
        <v>7671000</v>
      </c>
      <c r="M30" s="1"/>
    </row>
    <row r="31" spans="1:13" ht="44.1" customHeight="1" x14ac:dyDescent="0.25">
      <c r="A31" s="1">
        <v>4250890</v>
      </c>
      <c r="B31" s="2" t="s">
        <v>30</v>
      </c>
      <c r="C31" s="1" t="s">
        <v>8</v>
      </c>
      <c r="D31" s="1" t="s">
        <v>33</v>
      </c>
      <c r="E31" s="1" t="s">
        <v>68</v>
      </c>
      <c r="F31" s="1">
        <v>20</v>
      </c>
      <c r="G31" s="42">
        <v>20</v>
      </c>
      <c r="H31" s="8">
        <v>984400</v>
      </c>
      <c r="I31" s="42" t="s">
        <v>102</v>
      </c>
      <c r="J31" s="7">
        <v>6000000</v>
      </c>
      <c r="K31" s="8">
        <v>2069775</v>
      </c>
      <c r="L31" s="42">
        <v>1984000</v>
      </c>
      <c r="M31" s="1"/>
    </row>
    <row r="32" spans="1:13" s="13" customFormat="1" ht="44.1" customHeight="1" x14ac:dyDescent="0.25">
      <c r="A32" s="12"/>
      <c r="B32" s="17" t="s">
        <v>91</v>
      </c>
      <c r="C32" s="15"/>
      <c r="D32" s="15"/>
      <c r="E32" s="15"/>
      <c r="F32" s="15"/>
      <c r="G32" s="15"/>
      <c r="H32" s="15"/>
      <c r="I32" s="15"/>
      <c r="J32" s="15"/>
      <c r="K32" s="15"/>
      <c r="L32" s="18">
        <f>SUM(L28:L31)</f>
        <v>15880000</v>
      </c>
      <c r="M32" s="12"/>
    </row>
    <row r="33" spans="1:13" ht="44.1" customHeight="1" x14ac:dyDescent="0.25">
      <c r="A33" s="1">
        <v>7040979</v>
      </c>
      <c r="B33" s="2" t="s">
        <v>34</v>
      </c>
      <c r="C33" s="1" t="s">
        <v>8</v>
      </c>
      <c r="D33" s="1" t="s">
        <v>35</v>
      </c>
      <c r="E33" s="1" t="s">
        <v>68</v>
      </c>
      <c r="F33" s="1">
        <v>39</v>
      </c>
      <c r="G33" s="42">
        <v>39</v>
      </c>
      <c r="H33" s="8">
        <v>941600</v>
      </c>
      <c r="I33" s="42" t="s">
        <v>102</v>
      </c>
      <c r="J33" s="7">
        <v>4442640</v>
      </c>
      <c r="K33" s="8">
        <v>3877487.5199999996</v>
      </c>
      <c r="L33" s="42">
        <v>3718000</v>
      </c>
      <c r="M33" s="1"/>
    </row>
    <row r="34" spans="1:13" s="13" customFormat="1" ht="44.1" customHeight="1" x14ac:dyDescent="0.25">
      <c r="A34" s="12"/>
      <c r="B34" s="17" t="s">
        <v>94</v>
      </c>
      <c r="C34" s="15"/>
      <c r="D34" s="15"/>
      <c r="E34" s="15"/>
      <c r="F34" s="15"/>
      <c r="G34" s="15"/>
      <c r="H34" s="15"/>
      <c r="I34" s="15"/>
      <c r="J34" s="15"/>
      <c r="K34" s="15"/>
      <c r="L34" s="18">
        <f>SUM(L33)</f>
        <v>3718000</v>
      </c>
      <c r="M34" s="12"/>
    </row>
    <row r="35" spans="1:13" ht="44.1" customHeight="1" x14ac:dyDescent="0.25">
      <c r="A35" s="1">
        <v>7786121</v>
      </c>
      <c r="B35" s="2" t="s">
        <v>36</v>
      </c>
      <c r="C35" s="1" t="s">
        <v>2</v>
      </c>
      <c r="D35" s="1" t="s">
        <v>37</v>
      </c>
      <c r="E35" s="1" t="s">
        <v>69</v>
      </c>
      <c r="F35" s="5">
        <v>6.45</v>
      </c>
      <c r="G35" s="41">
        <v>6.2</v>
      </c>
      <c r="H35" s="8">
        <v>935000</v>
      </c>
      <c r="I35" s="42" t="s">
        <v>102</v>
      </c>
      <c r="J35" s="7">
        <v>920804</v>
      </c>
      <c r="K35" s="8">
        <v>920804</v>
      </c>
      <c r="L35" s="42">
        <v>882000</v>
      </c>
      <c r="M35" s="1"/>
    </row>
    <row r="36" spans="1:13" ht="44.1" customHeight="1" x14ac:dyDescent="0.25">
      <c r="A36" s="1">
        <v>9111293</v>
      </c>
      <c r="B36" s="2" t="s">
        <v>36</v>
      </c>
      <c r="C36" s="1" t="s">
        <v>0</v>
      </c>
      <c r="D36" s="1" t="s">
        <v>38</v>
      </c>
      <c r="E36" s="1" t="s">
        <v>67</v>
      </c>
      <c r="F36" s="8">
        <v>5000</v>
      </c>
      <c r="G36" s="42">
        <v>5000</v>
      </c>
      <c r="H36" s="8">
        <v>735</v>
      </c>
      <c r="I36" s="42" t="s">
        <v>102</v>
      </c>
      <c r="J36" s="7">
        <v>550492</v>
      </c>
      <c r="K36" s="8">
        <v>550492</v>
      </c>
      <c r="L36" s="42">
        <v>527000</v>
      </c>
      <c r="M36" s="1"/>
    </row>
    <row r="37" spans="1:13" s="13" customFormat="1" ht="44.1" customHeight="1" x14ac:dyDescent="0.25">
      <c r="A37" s="12"/>
      <c r="B37" s="17" t="s">
        <v>95</v>
      </c>
      <c r="C37" s="15"/>
      <c r="D37" s="15"/>
      <c r="E37" s="15"/>
      <c r="F37" s="15"/>
      <c r="G37" s="15"/>
      <c r="H37" s="15"/>
      <c r="I37" s="15"/>
      <c r="J37" s="15"/>
      <c r="K37" s="15"/>
      <c r="L37" s="18">
        <f>SUM(L35:L36)</f>
        <v>1409000</v>
      </c>
      <c r="M37" s="12"/>
    </row>
    <row r="38" spans="1:13" ht="44.1" customHeight="1" x14ac:dyDescent="0.25">
      <c r="A38" s="1">
        <v>3122440</v>
      </c>
      <c r="B38" s="2" t="s">
        <v>39</v>
      </c>
      <c r="C38" s="1" t="s">
        <v>2</v>
      </c>
      <c r="D38" s="1" t="s">
        <v>40</v>
      </c>
      <c r="E38" s="1" t="s">
        <v>69</v>
      </c>
      <c r="F38" s="9">
        <v>28.025999999999996</v>
      </c>
      <c r="G38" s="41">
        <v>32.299999999999997</v>
      </c>
      <c r="H38" s="8">
        <v>1075250</v>
      </c>
      <c r="I38" s="42" t="s">
        <v>102</v>
      </c>
      <c r="J38" s="7">
        <v>6603341</v>
      </c>
      <c r="K38" s="8">
        <v>6603341</v>
      </c>
      <c r="L38" s="42">
        <v>6332000</v>
      </c>
      <c r="M38" s="1"/>
    </row>
    <row r="39" spans="1:13" s="13" customFormat="1" ht="44.1" customHeight="1" x14ac:dyDescent="0.25">
      <c r="A39" s="12"/>
      <c r="B39" s="17" t="s">
        <v>90</v>
      </c>
      <c r="C39" s="15"/>
      <c r="D39" s="15"/>
      <c r="E39" s="15"/>
      <c r="F39" s="15"/>
      <c r="G39" s="15"/>
      <c r="H39" s="15"/>
      <c r="I39" s="15"/>
      <c r="J39" s="15"/>
      <c r="K39" s="15"/>
      <c r="L39" s="18">
        <f>SUM(L38)</f>
        <v>6332000</v>
      </c>
      <c r="M39" s="12"/>
    </row>
    <row r="40" spans="1:13" ht="44.1" customHeight="1" x14ac:dyDescent="0.25">
      <c r="A40" s="1">
        <v>1292613</v>
      </c>
      <c r="B40" s="2" t="s">
        <v>46</v>
      </c>
      <c r="C40" s="1" t="s">
        <v>8</v>
      </c>
      <c r="D40" s="1" t="s">
        <v>47</v>
      </c>
      <c r="E40" s="1" t="s">
        <v>68</v>
      </c>
      <c r="F40" s="3">
        <v>87</v>
      </c>
      <c r="G40" s="42">
        <v>89</v>
      </c>
      <c r="H40" s="8">
        <v>984400</v>
      </c>
      <c r="I40" s="42" t="s">
        <v>102</v>
      </c>
      <c r="J40" s="7">
        <v>10782890</v>
      </c>
      <c r="K40" s="8">
        <v>10782890</v>
      </c>
      <c r="L40" s="42">
        <v>10340000</v>
      </c>
      <c r="M40" s="1"/>
    </row>
    <row r="41" spans="1:13" s="13" customFormat="1" ht="44.1" customHeight="1" x14ac:dyDescent="0.25">
      <c r="A41" s="12"/>
      <c r="B41" s="17" t="s">
        <v>85</v>
      </c>
      <c r="C41" s="15"/>
      <c r="D41" s="15"/>
      <c r="E41" s="15"/>
      <c r="F41" s="15"/>
      <c r="G41" s="15"/>
      <c r="H41" s="15"/>
      <c r="I41" s="15"/>
      <c r="J41" s="15"/>
      <c r="K41" s="15"/>
      <c r="L41" s="18">
        <f>SUM(L40)</f>
        <v>10340000</v>
      </c>
      <c r="M41" s="12"/>
    </row>
    <row r="42" spans="1:13" ht="44.1" customHeight="1" x14ac:dyDescent="0.25">
      <c r="A42" s="1">
        <v>8642772</v>
      </c>
      <c r="B42" s="2" t="s">
        <v>41</v>
      </c>
      <c r="C42" s="1" t="s">
        <v>4</v>
      </c>
      <c r="D42" s="1" t="s">
        <v>41</v>
      </c>
      <c r="E42" s="1" t="s">
        <v>69</v>
      </c>
      <c r="F42" s="5">
        <v>8.7430000000000003</v>
      </c>
      <c r="G42" s="41">
        <v>7.9</v>
      </c>
      <c r="H42" s="8">
        <v>935000</v>
      </c>
      <c r="I42" s="42">
        <v>6979888.9969118154</v>
      </c>
      <c r="J42" s="7">
        <v>1000000</v>
      </c>
      <c r="K42" s="8">
        <v>1000000</v>
      </c>
      <c r="L42" s="42">
        <v>958000</v>
      </c>
      <c r="M42" s="1"/>
    </row>
    <row r="43" spans="1:13" s="13" customFormat="1" ht="44.1" customHeight="1" x14ac:dyDescent="0.25">
      <c r="A43" s="12"/>
      <c r="B43" s="17" t="s">
        <v>89</v>
      </c>
      <c r="C43" s="15"/>
      <c r="D43" s="15"/>
      <c r="E43" s="15"/>
      <c r="F43" s="15"/>
      <c r="G43" s="15"/>
      <c r="H43" s="15"/>
      <c r="I43" s="15"/>
      <c r="J43" s="15"/>
      <c r="K43" s="15"/>
      <c r="L43" s="18">
        <f>SUM(L42)</f>
        <v>958000</v>
      </c>
      <c r="M43" s="12"/>
    </row>
    <row r="44" spans="1:13" ht="44.1" customHeight="1" x14ac:dyDescent="0.25">
      <c r="A44" s="1">
        <v>2517939</v>
      </c>
      <c r="B44" s="2" t="s">
        <v>42</v>
      </c>
      <c r="C44" s="1" t="s">
        <v>4</v>
      </c>
      <c r="D44" s="1" t="s">
        <v>42</v>
      </c>
      <c r="E44" s="1" t="s">
        <v>69</v>
      </c>
      <c r="F44" s="5">
        <v>5</v>
      </c>
      <c r="G44" s="41">
        <v>4</v>
      </c>
      <c r="H44" s="8">
        <v>935000</v>
      </c>
      <c r="I44" s="42">
        <v>3505120</v>
      </c>
      <c r="J44" s="7">
        <v>732300</v>
      </c>
      <c r="K44" s="8">
        <v>625416</v>
      </c>
      <c r="L44" s="42">
        <v>599000</v>
      </c>
      <c r="M44" s="1"/>
    </row>
    <row r="45" spans="1:13" s="13" customFormat="1" ht="44.1" customHeight="1" x14ac:dyDescent="0.25">
      <c r="A45" s="12"/>
      <c r="B45" s="17" t="s">
        <v>88</v>
      </c>
      <c r="C45" s="15"/>
      <c r="D45" s="15"/>
      <c r="E45" s="15"/>
      <c r="F45" s="15"/>
      <c r="G45" s="15"/>
      <c r="H45" s="15"/>
      <c r="I45" s="15"/>
      <c r="J45" s="15"/>
      <c r="K45" s="15"/>
      <c r="L45" s="18">
        <f>SUM(L44)</f>
        <v>599000</v>
      </c>
      <c r="M45" s="12"/>
    </row>
    <row r="46" spans="1:13" ht="44.1" customHeight="1" x14ac:dyDescent="0.25">
      <c r="A46" s="1">
        <v>6929444</v>
      </c>
      <c r="B46" s="2" t="s">
        <v>43</v>
      </c>
      <c r="C46" s="1" t="s">
        <v>4</v>
      </c>
      <c r="D46" s="1" t="s">
        <v>4</v>
      </c>
      <c r="E46" s="1" t="s">
        <v>69</v>
      </c>
      <c r="F46" s="5">
        <v>3.5</v>
      </c>
      <c r="G46" s="41">
        <v>3.5</v>
      </c>
      <c r="H46" s="8">
        <v>935000</v>
      </c>
      <c r="I46" s="42">
        <v>3207500</v>
      </c>
      <c r="J46" s="7">
        <v>500000</v>
      </c>
      <c r="K46" s="8">
        <v>500000</v>
      </c>
      <c r="L46" s="42">
        <v>479000</v>
      </c>
      <c r="M46" s="1"/>
    </row>
    <row r="47" spans="1:13" s="13" customFormat="1" ht="44.1" customHeight="1" x14ac:dyDescent="0.25">
      <c r="A47" s="12"/>
      <c r="B47" s="17" t="s">
        <v>87</v>
      </c>
      <c r="C47" s="15"/>
      <c r="D47" s="15"/>
      <c r="E47" s="15"/>
      <c r="F47" s="15"/>
      <c r="G47" s="15"/>
      <c r="H47" s="15"/>
      <c r="I47" s="15"/>
      <c r="J47" s="15"/>
      <c r="K47" s="15"/>
      <c r="L47" s="18">
        <f>SUM(L46)</f>
        <v>479000</v>
      </c>
      <c r="M47" s="12"/>
    </row>
    <row r="48" spans="1:13" ht="44.1" customHeight="1" x14ac:dyDescent="0.25">
      <c r="A48" s="1">
        <v>9815948</v>
      </c>
      <c r="B48" s="2" t="s">
        <v>44</v>
      </c>
      <c r="C48" s="1" t="s">
        <v>4</v>
      </c>
      <c r="D48" s="1" t="s">
        <v>5</v>
      </c>
      <c r="E48" s="1" t="s">
        <v>69</v>
      </c>
      <c r="F48" s="5">
        <v>6.1999999999999993</v>
      </c>
      <c r="G48" s="41">
        <v>3.2</v>
      </c>
      <c r="H48" s="8">
        <v>935000</v>
      </c>
      <c r="I48" s="42">
        <v>2840258.064516129</v>
      </c>
      <c r="J48" s="7">
        <v>750000</v>
      </c>
      <c r="K48" s="8">
        <v>435377.41935483867</v>
      </c>
      <c r="L48" s="42">
        <v>417000</v>
      </c>
      <c r="M48" s="1"/>
    </row>
    <row r="49" spans="1:13" s="13" customFormat="1" ht="44.1" customHeight="1" x14ac:dyDescent="0.25">
      <c r="A49" s="12"/>
      <c r="B49" s="17" t="s">
        <v>86</v>
      </c>
      <c r="C49" s="15"/>
      <c r="D49" s="15"/>
      <c r="E49" s="15"/>
      <c r="F49" s="15"/>
      <c r="G49" s="15"/>
      <c r="H49" s="15"/>
      <c r="I49" s="15"/>
      <c r="J49" s="15"/>
      <c r="K49" s="15"/>
      <c r="L49" s="18">
        <f>SUM(L48)</f>
        <v>417000</v>
      </c>
      <c r="M49" s="12"/>
    </row>
    <row r="50" spans="1:13" ht="44.1" customHeight="1" x14ac:dyDescent="0.25">
      <c r="A50" s="1">
        <v>9353125</v>
      </c>
      <c r="B50" s="2" t="s">
        <v>48</v>
      </c>
      <c r="C50" s="1" t="s">
        <v>4</v>
      </c>
      <c r="D50" s="1" t="s">
        <v>48</v>
      </c>
      <c r="E50" s="1" t="s">
        <v>69</v>
      </c>
      <c r="F50" s="5">
        <v>11.55</v>
      </c>
      <c r="G50" s="41">
        <v>10.63</v>
      </c>
      <c r="H50" s="8">
        <v>935000</v>
      </c>
      <c r="I50" s="42">
        <v>9616928.7878787871</v>
      </c>
      <c r="J50" s="7">
        <v>2061000</v>
      </c>
      <c r="K50" s="8">
        <v>1368036.0390909086</v>
      </c>
      <c r="L50" s="42">
        <v>1311000</v>
      </c>
      <c r="M50" s="1"/>
    </row>
    <row r="51" spans="1:13" s="13" customFormat="1" ht="44.1" customHeight="1" x14ac:dyDescent="0.25">
      <c r="A51" s="12"/>
      <c r="B51" s="17" t="s">
        <v>84</v>
      </c>
      <c r="C51" s="15"/>
      <c r="D51" s="15"/>
      <c r="E51" s="15"/>
      <c r="F51" s="15"/>
      <c r="G51" s="15"/>
      <c r="H51" s="15"/>
      <c r="I51" s="15"/>
      <c r="J51" s="15"/>
      <c r="K51" s="15"/>
      <c r="L51" s="18">
        <f>SUM(L50)</f>
        <v>1311000</v>
      </c>
      <c r="M51" s="12"/>
    </row>
    <row r="52" spans="1:13" ht="44.1" customHeight="1" x14ac:dyDescent="0.25">
      <c r="A52" s="1">
        <v>2793007</v>
      </c>
      <c r="B52" s="2" t="s">
        <v>49</v>
      </c>
      <c r="C52" s="1" t="s">
        <v>4</v>
      </c>
      <c r="D52" s="1" t="s">
        <v>4</v>
      </c>
      <c r="E52" s="1" t="s">
        <v>69</v>
      </c>
      <c r="F52" s="5">
        <v>70.343000000000004</v>
      </c>
      <c r="G52" s="41">
        <v>66.2</v>
      </c>
      <c r="H52" s="8">
        <v>935000</v>
      </c>
      <c r="I52" s="42" t="s">
        <v>102</v>
      </c>
      <c r="J52" s="7">
        <v>12000000</v>
      </c>
      <c r="K52" s="8">
        <v>12000000</v>
      </c>
      <c r="L52" s="42">
        <v>11507000</v>
      </c>
      <c r="M52" s="1"/>
    </row>
    <row r="53" spans="1:13" s="13" customFormat="1" ht="44.1" customHeight="1" x14ac:dyDescent="0.25">
      <c r="A53" s="12"/>
      <c r="B53" s="17" t="s">
        <v>83</v>
      </c>
      <c r="C53" s="15"/>
      <c r="D53" s="15"/>
      <c r="E53" s="15"/>
      <c r="F53" s="15"/>
      <c r="G53" s="15"/>
      <c r="H53" s="15"/>
      <c r="I53" s="15"/>
      <c r="J53" s="15"/>
      <c r="K53" s="15"/>
      <c r="L53" s="18">
        <f>SUM(L52)</f>
        <v>11507000</v>
      </c>
      <c r="M53" s="12"/>
    </row>
    <row r="54" spans="1:13" ht="44.1" customHeight="1" x14ac:dyDescent="0.25">
      <c r="A54" s="1">
        <v>6192569</v>
      </c>
      <c r="B54" s="2" t="s">
        <v>50</v>
      </c>
      <c r="C54" s="1" t="s">
        <v>4</v>
      </c>
      <c r="D54" s="1" t="s">
        <v>50</v>
      </c>
      <c r="E54" s="1" t="s">
        <v>69</v>
      </c>
      <c r="F54" s="5">
        <v>63.432000000000002</v>
      </c>
      <c r="G54" s="41">
        <v>57</v>
      </c>
      <c r="H54" s="8">
        <v>935000</v>
      </c>
      <c r="I54" s="42" t="s">
        <v>102</v>
      </c>
      <c r="J54" s="7">
        <v>8000000</v>
      </c>
      <c r="K54" s="8">
        <v>8000000</v>
      </c>
      <c r="L54" s="42">
        <v>7671000</v>
      </c>
      <c r="M54" s="1"/>
    </row>
    <row r="55" spans="1:13" s="13" customFormat="1" ht="44.1" customHeight="1" x14ac:dyDescent="0.25">
      <c r="A55" s="12"/>
      <c r="B55" s="17" t="s">
        <v>82</v>
      </c>
      <c r="C55" s="15"/>
      <c r="D55" s="15"/>
      <c r="E55" s="15"/>
      <c r="F55" s="15"/>
      <c r="G55" s="15"/>
      <c r="H55" s="15"/>
      <c r="I55" s="15"/>
      <c r="J55" s="15"/>
      <c r="K55" s="15"/>
      <c r="L55" s="18">
        <f>SUM(L54)</f>
        <v>7671000</v>
      </c>
      <c r="M55" s="12"/>
    </row>
    <row r="56" spans="1:13" ht="44.1" customHeight="1" x14ac:dyDescent="0.25">
      <c r="A56" s="1">
        <v>1648302</v>
      </c>
      <c r="B56" s="2" t="s">
        <v>51</v>
      </c>
      <c r="C56" s="1" t="s">
        <v>9</v>
      </c>
      <c r="D56" s="1" t="s">
        <v>52</v>
      </c>
      <c r="E56" s="1" t="s">
        <v>68</v>
      </c>
      <c r="F56" s="1">
        <v>38</v>
      </c>
      <c r="G56" s="42">
        <v>38</v>
      </c>
      <c r="H56" s="8">
        <v>941600</v>
      </c>
      <c r="I56" s="42" t="s">
        <v>102</v>
      </c>
      <c r="J56" s="7">
        <v>5687000</v>
      </c>
      <c r="K56" s="8">
        <v>5687000</v>
      </c>
      <c r="L56" s="42">
        <v>5453000</v>
      </c>
      <c r="M56" s="1"/>
    </row>
    <row r="57" spans="1:13" ht="44.1" customHeight="1" x14ac:dyDescent="0.25">
      <c r="A57" s="1">
        <v>7248933</v>
      </c>
      <c r="B57" s="2" t="s">
        <v>51</v>
      </c>
      <c r="C57" s="1" t="s">
        <v>4</v>
      </c>
      <c r="D57" s="1" t="s">
        <v>5</v>
      </c>
      <c r="E57" s="1" t="s">
        <v>69</v>
      </c>
      <c r="F57" s="9">
        <v>52.230999999999995</v>
      </c>
      <c r="G57" s="41">
        <v>55.5</v>
      </c>
      <c r="H57" s="8">
        <v>935000</v>
      </c>
      <c r="I57" s="42" t="s">
        <v>102</v>
      </c>
      <c r="J57" s="7">
        <v>8232000</v>
      </c>
      <c r="K57" s="8">
        <v>8232000</v>
      </c>
      <c r="L57" s="42">
        <v>7894000</v>
      </c>
      <c r="M57" s="1"/>
    </row>
    <row r="58" spans="1:13" ht="44.1" customHeight="1" x14ac:dyDescent="0.25">
      <c r="A58" s="1">
        <v>7457965</v>
      </c>
      <c r="B58" s="2" t="s">
        <v>51</v>
      </c>
      <c r="C58" s="1" t="s">
        <v>2</v>
      </c>
      <c r="D58" s="1" t="s">
        <v>32</v>
      </c>
      <c r="E58" s="1" t="s">
        <v>69</v>
      </c>
      <c r="F58" s="9">
        <v>3.4859999999999998</v>
      </c>
      <c r="G58" s="41">
        <v>4.25</v>
      </c>
      <c r="H58" s="8">
        <v>1028500</v>
      </c>
      <c r="I58" s="42" t="s">
        <v>102</v>
      </c>
      <c r="J58" s="7">
        <v>523000</v>
      </c>
      <c r="K58" s="8">
        <v>523000</v>
      </c>
      <c r="L58" s="42">
        <v>501000</v>
      </c>
      <c r="M58" s="1"/>
    </row>
    <row r="59" spans="1:13" s="13" customFormat="1" ht="44.1" customHeight="1" x14ac:dyDescent="0.25">
      <c r="A59" s="12"/>
      <c r="B59" s="17" t="s">
        <v>96</v>
      </c>
      <c r="C59" s="15"/>
      <c r="D59" s="15"/>
      <c r="E59" s="15"/>
      <c r="F59" s="15"/>
      <c r="G59" s="15"/>
      <c r="H59" s="15"/>
      <c r="I59" s="15"/>
      <c r="J59" s="15"/>
      <c r="K59" s="15"/>
      <c r="L59" s="18">
        <f>SUM(L56:L58)</f>
        <v>13848000</v>
      </c>
      <c r="M59" s="12"/>
    </row>
    <row r="60" spans="1:13" ht="44.1" customHeight="1" x14ac:dyDescent="0.25">
      <c r="A60" s="1">
        <v>1074963</v>
      </c>
      <c r="B60" s="2" t="s">
        <v>53</v>
      </c>
      <c r="C60" s="1" t="s">
        <v>3</v>
      </c>
      <c r="D60" s="1" t="s">
        <v>54</v>
      </c>
      <c r="E60" s="1" t="s">
        <v>69</v>
      </c>
      <c r="F60" s="5">
        <v>3</v>
      </c>
      <c r="G60" s="41">
        <v>2.6</v>
      </c>
      <c r="H60" s="8">
        <v>935000</v>
      </c>
      <c r="I60" s="42" t="s">
        <v>102</v>
      </c>
      <c r="J60" s="7">
        <v>685000</v>
      </c>
      <c r="K60" s="8">
        <v>455430</v>
      </c>
      <c r="L60" s="42">
        <v>436000</v>
      </c>
      <c r="M60" s="1"/>
    </row>
    <row r="61" spans="1:13" ht="44.1" customHeight="1" x14ac:dyDescent="0.25">
      <c r="A61" s="1">
        <v>1496288</v>
      </c>
      <c r="B61" s="2" t="s">
        <v>53</v>
      </c>
      <c r="C61" s="1" t="s">
        <v>4</v>
      </c>
      <c r="D61" s="1" t="s">
        <v>4</v>
      </c>
      <c r="E61" s="1" t="s">
        <v>69</v>
      </c>
      <c r="F61" s="9">
        <v>51</v>
      </c>
      <c r="G61" s="41">
        <v>56.82</v>
      </c>
      <c r="H61" s="8">
        <v>935000</v>
      </c>
      <c r="I61" s="42" t="s">
        <v>102</v>
      </c>
      <c r="J61" s="7">
        <v>9920000</v>
      </c>
      <c r="K61" s="8">
        <v>9676170</v>
      </c>
      <c r="L61" s="42">
        <v>9278000</v>
      </c>
      <c r="M61" s="1"/>
    </row>
    <row r="62" spans="1:13" ht="44.1" customHeight="1" x14ac:dyDescent="0.25">
      <c r="A62" s="1">
        <v>7333431</v>
      </c>
      <c r="B62" s="2" t="s">
        <v>53</v>
      </c>
      <c r="C62" s="1" t="s">
        <v>9</v>
      </c>
      <c r="D62" s="1" t="s">
        <v>55</v>
      </c>
      <c r="E62" s="1" t="s">
        <v>68</v>
      </c>
      <c r="F62" s="1">
        <v>21</v>
      </c>
      <c r="G62" s="42">
        <v>21</v>
      </c>
      <c r="H62" s="8">
        <v>856000</v>
      </c>
      <c r="I62" s="42" t="s">
        <v>102</v>
      </c>
      <c r="J62" s="7">
        <v>2825000</v>
      </c>
      <c r="K62" s="8">
        <v>2825000</v>
      </c>
      <c r="L62" s="42">
        <v>2709000</v>
      </c>
      <c r="M62" s="1"/>
    </row>
    <row r="63" spans="1:13" s="13" customFormat="1" ht="44.1" customHeight="1" x14ac:dyDescent="0.25">
      <c r="A63" s="12"/>
      <c r="B63" s="17" t="s">
        <v>81</v>
      </c>
      <c r="C63" s="15"/>
      <c r="D63" s="15"/>
      <c r="E63" s="15"/>
      <c r="F63" s="15"/>
      <c r="G63" s="15"/>
      <c r="H63" s="15"/>
      <c r="I63" s="15"/>
      <c r="J63" s="15"/>
      <c r="K63" s="15"/>
      <c r="L63" s="18">
        <f>SUM(L60:L62)</f>
        <v>12423000</v>
      </c>
      <c r="M63" s="12"/>
    </row>
    <row r="64" spans="1:13" ht="44.1" customHeight="1" x14ac:dyDescent="0.25">
      <c r="A64" s="1">
        <v>5571783</v>
      </c>
      <c r="B64" s="2" t="s">
        <v>56</v>
      </c>
      <c r="C64" s="1" t="s">
        <v>4</v>
      </c>
      <c r="D64" s="1" t="s">
        <v>5</v>
      </c>
      <c r="E64" s="1" t="s">
        <v>69</v>
      </c>
      <c r="F64" s="5">
        <v>17.18</v>
      </c>
      <c r="G64" s="41">
        <v>17</v>
      </c>
      <c r="H64" s="8">
        <v>935000</v>
      </c>
      <c r="I64" s="42" t="s">
        <v>102</v>
      </c>
      <c r="J64" s="7">
        <v>3500000</v>
      </c>
      <c r="K64" s="8">
        <v>2908739.7904540165</v>
      </c>
      <c r="L64" s="42">
        <v>2789000</v>
      </c>
      <c r="M64" s="1"/>
    </row>
    <row r="65" spans="1:13" ht="44.1" customHeight="1" x14ac:dyDescent="0.25">
      <c r="A65" s="1">
        <v>9772333</v>
      </c>
      <c r="B65" s="2" t="s">
        <v>56</v>
      </c>
      <c r="C65" s="1" t="s">
        <v>9</v>
      </c>
      <c r="D65" s="1" t="s">
        <v>57</v>
      </c>
      <c r="E65" s="1" t="s">
        <v>68</v>
      </c>
      <c r="F65" s="1">
        <v>40</v>
      </c>
      <c r="G65" s="42">
        <v>40</v>
      </c>
      <c r="H65" s="8">
        <v>1070000</v>
      </c>
      <c r="I65" s="42" t="s">
        <v>102</v>
      </c>
      <c r="J65" s="7">
        <v>6000000</v>
      </c>
      <c r="K65" s="8">
        <v>6000000</v>
      </c>
      <c r="L65" s="42">
        <v>5753000</v>
      </c>
      <c r="M65" s="1"/>
    </row>
    <row r="66" spans="1:13" s="13" customFormat="1" ht="44.1" customHeight="1" x14ac:dyDescent="0.25">
      <c r="A66" s="12"/>
      <c r="B66" s="17" t="s">
        <v>80</v>
      </c>
      <c r="C66" s="15"/>
      <c r="D66" s="15"/>
      <c r="E66" s="15"/>
      <c r="F66" s="15"/>
      <c r="G66" s="15"/>
      <c r="H66" s="15"/>
      <c r="I66" s="15"/>
      <c r="J66" s="15"/>
      <c r="K66" s="15"/>
      <c r="L66" s="20">
        <f>SUM(L64:L65)</f>
        <v>8542000</v>
      </c>
      <c r="M66" s="12"/>
    </row>
    <row r="67" spans="1:13" ht="44.1" customHeight="1" x14ac:dyDescent="0.25">
      <c r="A67" s="1">
        <v>1946835</v>
      </c>
      <c r="B67" s="2" t="s">
        <v>58</v>
      </c>
      <c r="C67" s="1" t="s">
        <v>2</v>
      </c>
      <c r="D67" s="1" t="s">
        <v>59</v>
      </c>
      <c r="E67" s="1" t="s">
        <v>69</v>
      </c>
      <c r="F67" s="5">
        <v>3.83</v>
      </c>
      <c r="G67" s="41">
        <v>1.9</v>
      </c>
      <c r="H67" s="8">
        <v>935000</v>
      </c>
      <c r="I67" s="42" t="s">
        <v>102</v>
      </c>
      <c r="J67" s="7">
        <v>290000</v>
      </c>
      <c r="K67" s="8">
        <v>290000</v>
      </c>
      <c r="L67" s="42">
        <v>278000</v>
      </c>
      <c r="M67" s="1"/>
    </row>
    <row r="68" spans="1:13" ht="44.1" customHeight="1" x14ac:dyDescent="0.25">
      <c r="A68" s="1">
        <v>4112332</v>
      </c>
      <c r="B68" s="2" t="s">
        <v>58</v>
      </c>
      <c r="C68" s="1" t="s">
        <v>4</v>
      </c>
      <c r="D68" s="1" t="s">
        <v>60</v>
      </c>
      <c r="E68" s="1" t="s">
        <v>69</v>
      </c>
      <c r="F68" s="5">
        <v>85.293999999999997</v>
      </c>
      <c r="G68" s="41">
        <v>78.319999999999993</v>
      </c>
      <c r="H68" s="8">
        <v>935000</v>
      </c>
      <c r="I68" s="42" t="s">
        <v>102</v>
      </c>
      <c r="J68" s="7">
        <v>7600000</v>
      </c>
      <c r="K68" s="8">
        <v>7600000</v>
      </c>
      <c r="L68" s="42">
        <v>7287000</v>
      </c>
      <c r="M68" s="1"/>
    </row>
    <row r="69" spans="1:13" ht="44.1" customHeight="1" x14ac:dyDescent="0.25">
      <c r="A69" s="1">
        <v>9499364</v>
      </c>
      <c r="B69" s="2" t="s">
        <v>58</v>
      </c>
      <c r="C69" s="1" t="s">
        <v>9</v>
      </c>
      <c r="D69" s="1" t="s">
        <v>61</v>
      </c>
      <c r="E69" s="1" t="s">
        <v>68</v>
      </c>
      <c r="F69" s="3">
        <v>30</v>
      </c>
      <c r="G69" s="42">
        <v>39</v>
      </c>
      <c r="H69" s="8">
        <v>984400</v>
      </c>
      <c r="I69" s="42" t="s">
        <v>102</v>
      </c>
      <c r="J69" s="7">
        <v>2600000</v>
      </c>
      <c r="K69" s="8">
        <v>2600000</v>
      </c>
      <c r="L69" s="42">
        <v>2493000</v>
      </c>
      <c r="M69" s="1"/>
    </row>
    <row r="70" spans="1:13" ht="44.1" customHeight="1" x14ac:dyDescent="0.25">
      <c r="A70" s="1">
        <v>9629785</v>
      </c>
      <c r="B70" s="2" t="s">
        <v>58</v>
      </c>
      <c r="C70" s="1" t="s">
        <v>45</v>
      </c>
      <c r="D70" s="1" t="s">
        <v>62</v>
      </c>
      <c r="E70" s="1" t="s">
        <v>69</v>
      </c>
      <c r="F70" s="5">
        <v>3.83</v>
      </c>
      <c r="G70" s="41">
        <v>2</v>
      </c>
      <c r="H70" s="8">
        <v>935000</v>
      </c>
      <c r="I70" s="42" t="s">
        <v>102</v>
      </c>
      <c r="J70" s="7">
        <v>268000</v>
      </c>
      <c r="K70" s="8">
        <v>268000</v>
      </c>
      <c r="L70" s="42">
        <v>256000</v>
      </c>
      <c r="M70" s="1"/>
    </row>
    <row r="71" spans="1:13" ht="44.1" customHeight="1" x14ac:dyDescent="0.25">
      <c r="A71" s="1"/>
      <c r="B71" s="17" t="s">
        <v>79</v>
      </c>
      <c r="C71" s="15"/>
      <c r="D71" s="15"/>
      <c r="E71" s="15"/>
      <c r="F71" s="15"/>
      <c r="G71" s="15"/>
      <c r="H71" s="15"/>
      <c r="I71" s="15"/>
      <c r="J71" s="15"/>
      <c r="K71" s="15"/>
      <c r="L71" s="30">
        <f>SUM(L67:L70)</f>
        <v>10314000</v>
      </c>
      <c r="M71" s="1"/>
    </row>
    <row r="72" spans="1:13" ht="96" customHeight="1" x14ac:dyDescent="0.25">
      <c r="A72" s="22"/>
      <c r="B72" s="23" t="s">
        <v>98</v>
      </c>
      <c r="C72" s="25"/>
      <c r="D72" s="24"/>
      <c r="E72" s="24"/>
      <c r="F72" s="26"/>
      <c r="G72" s="33" t="s">
        <v>99</v>
      </c>
      <c r="H72" s="33"/>
      <c r="I72" s="33"/>
      <c r="J72" s="27"/>
      <c r="K72" s="21"/>
      <c r="L72" s="31">
        <f>SUM(L4:L71)/2</f>
        <v>153225000</v>
      </c>
      <c r="M72" s="1"/>
    </row>
    <row r="73" spans="1:13" ht="40.5" customHeight="1" x14ac:dyDescent="0.25">
      <c r="A73" s="1"/>
      <c r="B73" s="1"/>
      <c r="C73" s="1"/>
      <c r="D73" s="1"/>
      <c r="E73" s="1"/>
      <c r="F73" s="8"/>
      <c r="G73" s="32"/>
      <c r="H73" s="32"/>
      <c r="I73" s="32"/>
      <c r="J73" s="14"/>
      <c r="K73" s="14"/>
      <c r="L73" s="28"/>
      <c r="M73" s="29"/>
    </row>
    <row r="74" spans="1:13" ht="44.1" customHeight="1" x14ac:dyDescent="0.25">
      <c r="K74" s="6"/>
    </row>
    <row r="75" spans="1:13" ht="44.1" customHeight="1" x14ac:dyDescent="0.25">
      <c r="K75" s="6"/>
    </row>
  </sheetData>
  <autoFilter ref="A3:M73" xr:uid="{00000000-0009-0000-0000-000000000000}">
    <sortState xmlns:xlrd2="http://schemas.microsoft.com/office/spreadsheetml/2017/richdata2" ref="A2:Q71">
      <sortCondition ref="B1:B71"/>
    </sortState>
  </autoFilter>
  <mergeCells count="4">
    <mergeCell ref="G73:I73"/>
    <mergeCell ref="G72:I72"/>
    <mergeCell ref="A1:M1"/>
    <mergeCell ref="A2:M2"/>
  </mergeCells>
  <phoneticPr fontId="18" type="noConversion"/>
  <pageMargins left="0.7" right="0.7" top="0.78740157499999996" bottom="0.78740157499999996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GRANTY 2025</vt:lpstr>
      <vt:lpstr>'GRANTY 2025'!Oblast_tisku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Exner Jindřich (MHMP, SOV)</dc:creator>
  <cp:lastModifiedBy>Skopová Radka (MHMP, SOV)</cp:lastModifiedBy>
  <dcterms:created xsi:type="dcterms:W3CDTF">2024-11-11T13:13:44Z</dcterms:created>
  <dcterms:modified xsi:type="dcterms:W3CDTF">2025-01-24T08:49:53Z</dcterms:modified>
</cp:coreProperties>
</file>