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RVFINS01\Data\roz1\Bernášek\SR 2025 k vyvěšení\"/>
    </mc:Choice>
  </mc:AlternateContent>
  <bookViews>
    <workbookView xWindow="435" yWindow="495" windowWidth="25770" windowHeight="15000" tabRatio="817"/>
  </bookViews>
  <sheets>
    <sheet name="SOUHRN" sheetId="13" r:id="rId1"/>
    <sheet name="KAP.01" sheetId="20" r:id="rId2"/>
    <sheet name="KAP.02" sheetId="3" r:id="rId3"/>
    <sheet name="KAP.03" sheetId="16" r:id="rId4"/>
    <sheet name="KAP.04" sheetId="21" r:id="rId5"/>
    <sheet name="KAP.05" sheetId="14" r:id="rId6"/>
    <sheet name="KAP.06" sheetId="7" r:id="rId7"/>
    <sheet name="KAP.07" sheetId="22" r:id="rId8"/>
    <sheet name="KAP.08" sheetId="25" r:id="rId9"/>
    <sheet name="KAP.09" sheetId="10" r:id="rId10"/>
    <sheet name="KAP.10" sheetId="24" r:id="rId11"/>
  </sheets>
  <definedNames>
    <definedName name="_xlnm.Print_Titles" localSheetId="1">KAP.01!$1:$11</definedName>
    <definedName name="_xlnm.Print_Titles" localSheetId="2">KAP.02!$1:$11</definedName>
    <definedName name="_xlnm.Print_Titles" localSheetId="3">KAP.03!$1:$11</definedName>
    <definedName name="_xlnm.Print_Titles" localSheetId="4">KAP.04!$1:$11</definedName>
    <definedName name="_xlnm.Print_Titles" localSheetId="5">KAP.05!$1:$11</definedName>
    <definedName name="_xlnm.Print_Titles" localSheetId="6">KAP.06!$1:$11</definedName>
    <definedName name="_xlnm.Print_Titles" localSheetId="7">KAP.07!$1:$11</definedName>
    <definedName name="_xlnm.Print_Titles" localSheetId="8">KAP.08!$1:$11</definedName>
    <definedName name="_xlnm.Print_Titles" localSheetId="9">KAP.09!$1:$11</definedName>
    <definedName name="_xlnm.Print_Titles" localSheetId="10">KAP.10!$1:$11</definedName>
    <definedName name="_xlnm.Print_Area" localSheetId="8">KAP.08!$A$1:$K$79</definedName>
    <definedName name="_xlnm.Print_Area" localSheetId="10">KAP.10!$A$1:$K$31</definedName>
    <definedName name="Print_Titles" localSheetId="2">KAP.02!$1:$11</definedName>
    <definedName name="Print_Titles" localSheetId="3">KAP.03!$2:$11</definedName>
    <definedName name="Print_Titles" localSheetId="5">KAP.05!$1:$12</definedName>
    <definedName name="Print_Titles" localSheetId="6">KAP.06!$1:$11</definedName>
    <definedName name="Print_Titles" localSheetId="9">KAP.09!$1:$11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3" l="1"/>
  <c r="E50" i="13"/>
  <c r="E49" i="13"/>
  <c r="E46" i="13"/>
  <c r="E45" i="13"/>
  <c r="I78" i="25"/>
  <c r="H78" i="25"/>
  <c r="G78" i="25"/>
  <c r="F78" i="25"/>
  <c r="J78" i="25" s="1"/>
  <c r="E78" i="25"/>
  <c r="J75" i="25"/>
  <c r="J73" i="25"/>
  <c r="J71" i="25"/>
  <c r="J69" i="25"/>
  <c r="J67" i="25"/>
  <c r="J63" i="25"/>
  <c r="J59" i="25"/>
  <c r="J57" i="25"/>
  <c r="J55" i="25"/>
  <c r="J53" i="25"/>
  <c r="J51" i="25"/>
  <c r="J49" i="25"/>
  <c r="J47" i="25"/>
  <c r="J45" i="25"/>
  <c r="J43" i="25"/>
  <c r="J41" i="25"/>
  <c r="J39" i="25"/>
  <c r="J37" i="25"/>
  <c r="J35" i="25"/>
  <c r="J33" i="25"/>
  <c r="J31" i="25"/>
  <c r="J29" i="25"/>
  <c r="J27" i="25"/>
  <c r="J23" i="25"/>
  <c r="J21" i="25"/>
  <c r="J17" i="25"/>
  <c r="J15" i="25"/>
  <c r="J13" i="25"/>
  <c r="G25" i="13"/>
  <c r="E26" i="13"/>
  <c r="E61" i="13"/>
  <c r="E41" i="13"/>
  <c r="E25" i="13"/>
  <c r="G8" i="13"/>
  <c r="E9" i="13"/>
  <c r="E10" i="13"/>
  <c r="G10" i="13"/>
  <c r="E8" i="13"/>
  <c r="I28" i="24"/>
  <c r="H28" i="24"/>
  <c r="G28" i="24"/>
  <c r="F28" i="24"/>
  <c r="E28" i="24"/>
  <c r="J28" i="24" s="1"/>
  <c r="J25" i="24"/>
  <c r="J23" i="24"/>
  <c r="J21" i="24"/>
  <c r="J19" i="24"/>
  <c r="J17" i="24"/>
  <c r="J15" i="24"/>
  <c r="J13" i="24"/>
  <c r="I62" i="22"/>
  <c r="H62" i="22"/>
  <c r="G62" i="22"/>
  <c r="F62" i="22"/>
  <c r="E62" i="22"/>
  <c r="J62" i="22" s="1"/>
  <c r="J59" i="22"/>
  <c r="J57" i="22"/>
  <c r="J55" i="22"/>
  <c r="J53" i="22"/>
  <c r="J51" i="22"/>
  <c r="J49" i="22"/>
  <c r="J47" i="22"/>
  <c r="J45" i="22"/>
  <c r="J43" i="22"/>
  <c r="J41" i="22"/>
  <c r="J39" i="22"/>
  <c r="J37" i="22"/>
  <c r="J35" i="22"/>
  <c r="J33" i="22"/>
  <c r="J31" i="22"/>
  <c r="J29" i="22"/>
  <c r="J27" i="22"/>
  <c r="J25" i="22"/>
  <c r="J23" i="22"/>
  <c r="J21" i="22"/>
  <c r="J19" i="22"/>
  <c r="J17" i="22"/>
  <c r="J15" i="22"/>
  <c r="J13" i="22"/>
  <c r="I126" i="21"/>
  <c r="H126" i="21"/>
  <c r="G126" i="21"/>
  <c r="F126" i="21"/>
  <c r="E126" i="21"/>
  <c r="J126" i="21" s="1"/>
  <c r="J123" i="21"/>
  <c r="J119" i="21"/>
  <c r="J117" i="21"/>
  <c r="J115" i="21"/>
  <c r="J113" i="21"/>
  <c r="J111" i="21"/>
  <c r="J109" i="21"/>
  <c r="J107" i="21"/>
  <c r="J105" i="21"/>
  <c r="J103" i="21"/>
  <c r="J101" i="21"/>
  <c r="J99" i="21"/>
  <c r="J97" i="21"/>
  <c r="J95" i="21"/>
  <c r="J93" i="21"/>
  <c r="J91" i="21"/>
  <c r="J89" i="21"/>
  <c r="J87" i="21"/>
  <c r="J85" i="21"/>
  <c r="J83" i="21"/>
  <c r="J81" i="21"/>
  <c r="J79" i="21"/>
  <c r="J77" i="21"/>
  <c r="J75" i="21"/>
  <c r="J73" i="21"/>
  <c r="J71" i="21"/>
  <c r="J69" i="21"/>
  <c r="J67" i="21"/>
  <c r="J63" i="21"/>
  <c r="J61" i="21"/>
  <c r="J59" i="21"/>
  <c r="J57" i="21"/>
  <c r="J55" i="21"/>
  <c r="J53" i="21"/>
  <c r="J51" i="21"/>
  <c r="J49" i="21"/>
  <c r="J47" i="21"/>
  <c r="J45" i="21"/>
  <c r="J43" i="21"/>
  <c r="J41" i="21"/>
  <c r="J39" i="21"/>
  <c r="J37" i="21"/>
  <c r="J35" i="21"/>
  <c r="J33" i="21"/>
  <c r="J31" i="21"/>
  <c r="J29" i="21"/>
  <c r="J27" i="21"/>
  <c r="J25" i="21"/>
  <c r="J23" i="21"/>
  <c r="J21" i="21"/>
  <c r="J19" i="21"/>
  <c r="J17" i="21"/>
  <c r="J15" i="21"/>
  <c r="J13" i="21"/>
  <c r="I80" i="20"/>
  <c r="H80" i="20"/>
  <c r="G80" i="20"/>
  <c r="F80" i="20"/>
  <c r="E80" i="20"/>
  <c r="J80" i="20" s="1"/>
  <c r="J77" i="20"/>
  <c r="J73" i="20"/>
  <c r="J71" i="20"/>
  <c r="J67" i="20"/>
  <c r="J65" i="20"/>
  <c r="J63" i="20"/>
  <c r="J61" i="20"/>
  <c r="J59" i="20"/>
  <c r="J57" i="20"/>
  <c r="J55" i="20"/>
  <c r="J53" i="20"/>
  <c r="J51" i="20"/>
  <c r="J49" i="20"/>
  <c r="J47" i="20"/>
  <c r="J45" i="20"/>
  <c r="J43" i="20"/>
  <c r="J41" i="20"/>
  <c r="J39" i="20"/>
  <c r="J37" i="20"/>
  <c r="J35" i="20"/>
  <c r="J33" i="20"/>
  <c r="J31" i="20"/>
  <c r="J29" i="20"/>
  <c r="J27" i="20"/>
  <c r="J25" i="20"/>
  <c r="J23" i="20"/>
  <c r="J21" i="20"/>
  <c r="J19" i="20"/>
  <c r="J17" i="20"/>
  <c r="J15" i="20"/>
  <c r="J13" i="20"/>
  <c r="G21" i="13"/>
  <c r="E21" i="13" l="1"/>
  <c r="E20" i="13"/>
  <c r="F20" i="13" s="1"/>
  <c r="E42" i="13"/>
  <c r="G27" i="13"/>
  <c r="F25" i="13"/>
  <c r="I528" i="16"/>
  <c r="H528" i="16"/>
  <c r="G528" i="16"/>
  <c r="F528" i="16"/>
  <c r="E528" i="16"/>
  <c r="J525" i="16"/>
  <c r="J523" i="16"/>
  <c r="J519" i="16"/>
  <c r="J517" i="16"/>
  <c r="J515" i="16"/>
  <c r="J513" i="16"/>
  <c r="J511" i="16"/>
  <c r="J509" i="16"/>
  <c r="J507" i="16"/>
  <c r="J505" i="16"/>
  <c r="J503" i="16"/>
  <c r="J501" i="16"/>
  <c r="J499" i="16"/>
  <c r="J497" i="16"/>
  <c r="J495" i="16"/>
  <c r="J493" i="16"/>
  <c r="J491" i="16"/>
  <c r="J489" i="16"/>
  <c r="J487" i="16"/>
  <c r="J484" i="16"/>
  <c r="J482" i="16"/>
  <c r="J479" i="16"/>
  <c r="J477" i="16"/>
  <c r="J475" i="16"/>
  <c r="J473" i="16"/>
  <c r="J471" i="16"/>
  <c r="J469" i="16"/>
  <c r="J467" i="16"/>
  <c r="J465" i="16"/>
  <c r="J463" i="16"/>
  <c r="J461" i="16"/>
  <c r="J459" i="16"/>
  <c r="J457" i="16"/>
  <c r="J455" i="16"/>
  <c r="J453" i="16"/>
  <c r="J451" i="16"/>
  <c r="J449" i="16"/>
  <c r="J447" i="16"/>
  <c r="J445" i="16"/>
  <c r="J443" i="16"/>
  <c r="J441" i="16"/>
  <c r="J439" i="16"/>
  <c r="J437" i="16"/>
  <c r="J435" i="16"/>
  <c r="J433" i="16"/>
  <c r="J431" i="16"/>
  <c r="J428" i="16"/>
  <c r="J426" i="16"/>
  <c r="J424" i="16"/>
  <c r="J422" i="16"/>
  <c r="J420" i="16"/>
  <c r="J418" i="16"/>
  <c r="J416" i="16"/>
  <c r="J414" i="16"/>
  <c r="J412" i="16"/>
  <c r="J410" i="16"/>
  <c r="J408" i="16"/>
  <c r="J406" i="16"/>
  <c r="J404" i="16"/>
  <c r="J402" i="16"/>
  <c r="J400" i="16"/>
  <c r="J398" i="16"/>
  <c r="J396" i="16"/>
  <c r="J394" i="16"/>
  <c r="J392" i="16"/>
  <c r="J390" i="16"/>
  <c r="J388" i="16"/>
  <c r="J386" i="16"/>
  <c r="J384" i="16"/>
  <c r="J382" i="16"/>
  <c r="J380" i="16"/>
  <c r="J378" i="16"/>
  <c r="J376" i="16"/>
  <c r="J374" i="16"/>
  <c r="J372" i="16"/>
  <c r="J370" i="16"/>
  <c r="J368" i="16"/>
  <c r="J366" i="16"/>
  <c r="J364" i="16"/>
  <c r="J362" i="16"/>
  <c r="J360" i="16"/>
  <c r="J358" i="16"/>
  <c r="J356" i="16"/>
  <c r="J354" i="16"/>
  <c r="J352" i="16"/>
  <c r="J350" i="16"/>
  <c r="J348" i="16"/>
  <c r="J346" i="16"/>
  <c r="J344" i="16"/>
  <c r="J342" i="16"/>
  <c r="J340" i="16"/>
  <c r="J338" i="16"/>
  <c r="J336" i="16"/>
  <c r="J333" i="16"/>
  <c r="J331" i="16"/>
  <c r="J329" i="16"/>
  <c r="J327" i="16"/>
  <c r="J325" i="16"/>
  <c r="J323" i="16"/>
  <c r="J321" i="16"/>
  <c r="J319" i="16"/>
  <c r="J317" i="16"/>
  <c r="J315" i="16"/>
  <c r="J313" i="16"/>
  <c r="J311" i="16"/>
  <c r="J309" i="16"/>
  <c r="J307" i="16"/>
  <c r="J305" i="16"/>
  <c r="J303" i="16"/>
  <c r="J301" i="16"/>
  <c r="J299" i="16"/>
  <c r="J297" i="16"/>
  <c r="J295" i="16"/>
  <c r="J293" i="16"/>
  <c r="J291" i="16"/>
  <c r="J289" i="16"/>
  <c r="J287" i="16"/>
  <c r="J285" i="16"/>
  <c r="J283" i="16"/>
  <c r="J281" i="16"/>
  <c r="J279" i="16"/>
  <c r="J277" i="16"/>
  <c r="J275" i="16"/>
  <c r="J273" i="16"/>
  <c r="J271" i="16"/>
  <c r="J269" i="16"/>
  <c r="J267" i="16"/>
  <c r="J265" i="16"/>
  <c r="J263" i="16"/>
  <c r="J261" i="16"/>
  <c r="J259" i="16"/>
  <c r="J257" i="16"/>
  <c r="J255" i="16"/>
  <c r="J253" i="16"/>
  <c r="J251" i="16"/>
  <c r="J248" i="16"/>
  <c r="J246" i="16"/>
  <c r="J244" i="16"/>
  <c r="J242" i="16"/>
  <c r="J240" i="16"/>
  <c r="J237" i="16"/>
  <c r="J235" i="16"/>
  <c r="J233" i="16"/>
  <c r="J231" i="16"/>
  <c r="J228" i="16"/>
  <c r="J226" i="16"/>
  <c r="J224" i="16"/>
  <c r="J222" i="16"/>
  <c r="J220" i="16"/>
  <c r="J218" i="16"/>
  <c r="J216" i="16"/>
  <c r="J214" i="16"/>
  <c r="J212" i="16"/>
  <c r="J210" i="16"/>
  <c r="J208" i="16"/>
  <c r="J206" i="16"/>
  <c r="J204" i="16"/>
  <c r="J200" i="16"/>
  <c r="J196" i="16"/>
  <c r="J192" i="16"/>
  <c r="J189" i="16"/>
  <c r="J187" i="16"/>
  <c r="J185" i="16"/>
  <c r="J183" i="16"/>
  <c r="J181" i="16"/>
  <c r="J179" i="16"/>
  <c r="J177" i="16"/>
  <c r="J175" i="16"/>
  <c r="J173" i="16"/>
  <c r="J171" i="16"/>
  <c r="J169" i="16"/>
  <c r="J166" i="16"/>
  <c r="J164" i="16"/>
  <c r="J162" i="16"/>
  <c r="J160" i="16"/>
  <c r="J521" i="16"/>
  <c r="J157" i="16"/>
  <c r="J155" i="16"/>
  <c r="J153" i="16"/>
  <c r="J151" i="16"/>
  <c r="J149" i="16"/>
  <c r="J147" i="16"/>
  <c r="J145" i="16"/>
  <c r="J143" i="16"/>
  <c r="J141" i="16"/>
  <c r="J139" i="16"/>
  <c r="J137" i="16"/>
  <c r="J135" i="16"/>
  <c r="J133" i="16"/>
  <c r="J131" i="16"/>
  <c r="J129" i="16"/>
  <c r="J127" i="16"/>
  <c r="J125" i="16"/>
  <c r="J123" i="16"/>
  <c r="J121" i="16"/>
  <c r="J119" i="16"/>
  <c r="J117" i="16"/>
  <c r="J115" i="16"/>
  <c r="J113" i="16"/>
  <c r="J111" i="16"/>
  <c r="J109" i="16"/>
  <c r="J107" i="16"/>
  <c r="J105" i="16"/>
  <c r="J103" i="16"/>
  <c r="J101" i="16"/>
  <c r="J99" i="16"/>
  <c r="J97" i="16"/>
  <c r="J95" i="16"/>
  <c r="J93" i="16"/>
  <c r="J91" i="16"/>
  <c r="J89" i="16"/>
  <c r="J87" i="16"/>
  <c r="J85" i="16"/>
  <c r="J83" i="16"/>
  <c r="J81" i="16"/>
  <c r="J79" i="16"/>
  <c r="J77" i="16"/>
  <c r="J75" i="16"/>
  <c r="J73" i="16"/>
  <c r="J71" i="16"/>
  <c r="J69" i="16"/>
  <c r="J67" i="16"/>
  <c r="J65" i="16"/>
  <c r="J63" i="16"/>
  <c r="J61" i="16"/>
  <c r="J59" i="16"/>
  <c r="J57" i="16"/>
  <c r="J55" i="16"/>
  <c r="J53" i="16"/>
  <c r="J51" i="16"/>
  <c r="J49" i="16"/>
  <c r="J47" i="16"/>
  <c r="J45" i="16"/>
  <c r="J43" i="16"/>
  <c r="J41" i="16"/>
  <c r="J39" i="16"/>
  <c r="J37" i="16"/>
  <c r="J35" i="16"/>
  <c r="J33" i="16"/>
  <c r="J31" i="16"/>
  <c r="J29" i="16"/>
  <c r="J27" i="16"/>
  <c r="J25" i="16"/>
  <c r="J23" i="16"/>
  <c r="J21" i="16"/>
  <c r="J19" i="16"/>
  <c r="J17" i="16"/>
  <c r="J13" i="16"/>
  <c r="E30" i="13"/>
  <c r="F30" i="13" s="1"/>
  <c r="F31" i="13" s="1"/>
  <c r="I68" i="14"/>
  <c r="H68" i="14"/>
  <c r="G68" i="14"/>
  <c r="F68" i="14"/>
  <c r="E68" i="14"/>
  <c r="J65" i="14"/>
  <c r="J63" i="14"/>
  <c r="J61" i="14"/>
  <c r="J59" i="14"/>
  <c r="J57" i="14"/>
  <c r="J55" i="14"/>
  <c r="J53" i="14"/>
  <c r="J51" i="14"/>
  <c r="J49" i="14"/>
  <c r="J47" i="14"/>
  <c r="J45" i="14"/>
  <c r="J43" i="14"/>
  <c r="J41" i="14"/>
  <c r="J39" i="14"/>
  <c r="J37" i="14"/>
  <c r="J35" i="14"/>
  <c r="J33" i="14"/>
  <c r="J31" i="14"/>
  <c r="J29" i="14"/>
  <c r="J27" i="14"/>
  <c r="J25" i="14"/>
  <c r="J23" i="14"/>
  <c r="J21" i="14"/>
  <c r="J19" i="14"/>
  <c r="J17" i="14"/>
  <c r="J15" i="14"/>
  <c r="J13" i="14"/>
  <c r="G22" i="13"/>
  <c r="G14" i="13"/>
  <c r="G17" i="13" s="1"/>
  <c r="E62" i="13"/>
  <c r="E57" i="13"/>
  <c r="F57" i="13" s="1"/>
  <c r="E56" i="13"/>
  <c r="F56" i="13" s="1"/>
  <c r="F50" i="13"/>
  <c r="F51" i="13"/>
  <c r="F49" i="13"/>
  <c r="F46" i="13"/>
  <c r="E37" i="13"/>
  <c r="F37" i="13" s="1"/>
  <c r="E36" i="13"/>
  <c r="F36" i="13" s="1"/>
  <c r="E35" i="13"/>
  <c r="E34" i="13"/>
  <c r="G38" i="13"/>
  <c r="F26" i="13"/>
  <c r="E16" i="13"/>
  <c r="F16" i="13" s="1"/>
  <c r="E15" i="13"/>
  <c r="F15" i="13" s="1"/>
  <c r="E14" i="13"/>
  <c r="F9" i="13"/>
  <c r="G62" i="13"/>
  <c r="G58" i="13"/>
  <c r="G52" i="13"/>
  <c r="F48" i="13"/>
  <c r="F47" i="13"/>
  <c r="G42" i="13"/>
  <c r="G31" i="13"/>
  <c r="G11" i="13" l="1"/>
  <c r="G64" i="13" s="1"/>
  <c r="F41" i="13"/>
  <c r="F42" i="13" s="1"/>
  <c r="F10" i="13"/>
  <c r="F14" i="13"/>
  <c r="F17" i="13" s="1"/>
  <c r="J68" i="14"/>
  <c r="J528" i="16"/>
  <c r="F8" i="13"/>
  <c r="F61" i="13"/>
  <c r="F62" i="13" s="1"/>
  <c r="E38" i="13"/>
  <c r="F34" i="13"/>
  <c r="F27" i="13"/>
  <c r="E22" i="13"/>
  <c r="E11" i="13"/>
  <c r="E52" i="13"/>
  <c r="F45" i="13"/>
  <c r="F52" i="13" s="1"/>
  <c r="E17" i="13"/>
  <c r="F21" i="13"/>
  <c r="F22" i="13" s="1"/>
  <c r="F35" i="13"/>
  <c r="F58" i="13"/>
  <c r="E27" i="13"/>
  <c r="E31" i="13"/>
  <c r="E58" i="13"/>
  <c r="F11" i="13" l="1"/>
  <c r="F38" i="13"/>
  <c r="E64" i="13"/>
  <c r="F64" i="13" l="1"/>
  <c r="I70" i="10"/>
  <c r="H70" i="10"/>
  <c r="G70" i="10"/>
  <c r="F70" i="10"/>
  <c r="E70" i="10"/>
  <c r="J67" i="10"/>
  <c r="J65" i="10"/>
  <c r="J63" i="10"/>
  <c r="J61" i="10"/>
  <c r="J59" i="10"/>
  <c r="J57" i="10"/>
  <c r="J55" i="10"/>
  <c r="J53" i="10"/>
  <c r="J51" i="10"/>
  <c r="J49" i="10"/>
  <c r="J47" i="10"/>
  <c r="J45" i="10"/>
  <c r="J41" i="10"/>
  <c r="J39" i="10"/>
  <c r="J37" i="10"/>
  <c r="J35" i="10"/>
  <c r="J33" i="10"/>
  <c r="J31" i="10"/>
  <c r="J29" i="10"/>
  <c r="J27" i="10"/>
  <c r="J25" i="10"/>
  <c r="J23" i="10"/>
  <c r="J21" i="10"/>
  <c r="J19" i="10"/>
  <c r="J17" i="10"/>
  <c r="J15" i="10"/>
  <c r="J13" i="10"/>
  <c r="I80" i="7"/>
  <c r="H80" i="7"/>
  <c r="G80" i="7"/>
  <c r="F80" i="7"/>
  <c r="E80" i="7"/>
  <c r="J77" i="7"/>
  <c r="J75" i="7"/>
  <c r="J73" i="7"/>
  <c r="J71" i="7"/>
  <c r="J69" i="7"/>
  <c r="J67" i="7"/>
  <c r="J65" i="7"/>
  <c r="J63" i="7"/>
  <c r="J61" i="7"/>
  <c r="J57" i="7"/>
  <c r="J55" i="7"/>
  <c r="J53" i="7"/>
  <c r="J51" i="7"/>
  <c r="J49" i="7"/>
  <c r="J47" i="7"/>
  <c r="J45" i="7"/>
  <c r="J43" i="7"/>
  <c r="J41" i="7"/>
  <c r="J39" i="7"/>
  <c r="J37" i="7"/>
  <c r="J35" i="7"/>
  <c r="J33" i="7"/>
  <c r="J31" i="7"/>
  <c r="J29" i="7"/>
  <c r="J27" i="7"/>
  <c r="J25" i="7"/>
  <c r="J23" i="7"/>
  <c r="J21" i="7"/>
  <c r="J17" i="7"/>
  <c r="J13" i="7"/>
  <c r="I211" i="3"/>
  <c r="H211" i="3"/>
  <c r="G211" i="3"/>
  <c r="F211" i="3"/>
  <c r="E211" i="3"/>
  <c r="J208" i="3"/>
  <c r="J206" i="3"/>
  <c r="J204" i="3"/>
  <c r="J202" i="3"/>
  <c r="J200" i="3"/>
  <c r="J198" i="3"/>
  <c r="J196" i="3"/>
  <c r="J194" i="3"/>
  <c r="J192" i="3"/>
  <c r="J190" i="3"/>
  <c r="J188" i="3"/>
  <c r="J186" i="3"/>
  <c r="J184" i="3"/>
  <c r="J182" i="3"/>
  <c r="J180" i="3"/>
  <c r="J178" i="3"/>
  <c r="J176" i="3"/>
  <c r="J174" i="3"/>
  <c r="J172" i="3"/>
  <c r="J170" i="3"/>
  <c r="J168" i="3"/>
  <c r="J166" i="3"/>
  <c r="J164" i="3"/>
  <c r="J162" i="3"/>
  <c r="J160" i="3"/>
  <c r="J158" i="3"/>
  <c r="J156" i="3"/>
  <c r="J154" i="3"/>
  <c r="J152" i="3"/>
  <c r="J150" i="3"/>
  <c r="J148" i="3"/>
  <c r="J144" i="3"/>
  <c r="J140" i="3"/>
  <c r="J138" i="3"/>
  <c r="J136" i="3"/>
  <c r="J134" i="3"/>
  <c r="J132" i="3"/>
  <c r="J130" i="3"/>
  <c r="J128" i="3"/>
  <c r="J126" i="3"/>
  <c r="J124" i="3"/>
  <c r="J122" i="3"/>
  <c r="J120" i="3"/>
  <c r="J118" i="3"/>
  <c r="J116" i="3"/>
  <c r="J114" i="3"/>
  <c r="J112" i="3"/>
  <c r="J110" i="3"/>
  <c r="J108" i="3"/>
  <c r="J106" i="3"/>
  <c r="J104" i="3"/>
  <c r="J102" i="3"/>
  <c r="J100" i="3"/>
  <c r="J98" i="3"/>
  <c r="J96" i="3"/>
  <c r="J94" i="3"/>
  <c r="J92" i="3"/>
  <c r="J90" i="3"/>
  <c r="J88" i="3"/>
  <c r="J86" i="3"/>
  <c r="J83" i="3"/>
  <c r="J81" i="3"/>
  <c r="J79" i="3"/>
  <c r="J77" i="3"/>
  <c r="J75" i="3"/>
  <c r="J73" i="3"/>
  <c r="J71" i="3"/>
  <c r="J69" i="3"/>
  <c r="J67" i="3"/>
  <c r="J65" i="3"/>
  <c r="J63" i="3"/>
  <c r="J61" i="3"/>
  <c r="J59" i="3"/>
  <c r="J57" i="3"/>
  <c r="J55" i="3"/>
  <c r="J53" i="3"/>
  <c r="J51" i="3"/>
  <c r="J49" i="3"/>
  <c r="J47" i="3"/>
  <c r="J45" i="3"/>
  <c r="J43" i="3"/>
  <c r="J41" i="3"/>
  <c r="J39" i="3"/>
  <c r="J37" i="3"/>
  <c r="J35" i="3"/>
  <c r="J33" i="3"/>
  <c r="J31" i="3"/>
  <c r="J29" i="3"/>
  <c r="J27" i="3"/>
  <c r="J25" i="3"/>
  <c r="J23" i="3"/>
  <c r="J21" i="3"/>
  <c r="J19" i="3"/>
  <c r="J17" i="3"/>
  <c r="J15" i="3"/>
  <c r="J13" i="3"/>
  <c r="J70" i="10" l="1"/>
  <c r="J80" i="7"/>
  <c r="J211" i="3"/>
</calcChain>
</file>

<file path=xl/sharedStrings.xml><?xml version="1.0" encoding="utf-8"?>
<sst xmlns="http://schemas.openxmlformats.org/spreadsheetml/2006/main" count="3857" uniqueCount="1264">
  <si>
    <t>NÁVRH ROZPOČTU KAPITÁLOVÝCH VÝDAJŮ - CELKOVÝ PŘEHLED O AKCÍCH</t>
  </si>
  <si>
    <t>PODLE ROZPOČTOVÝCH KAPITOL A SPRÁVCŮ (v tis. Kč)</t>
  </si>
  <si>
    <t>za VLASTNÍ HLAVNÍ MĚSTO PRAHU</t>
  </si>
  <si>
    <t/>
  </si>
  <si>
    <t>01 - Rozvoj obce</t>
  </si>
  <si>
    <t>KAPITÁLOVÉ VÝDAJE</t>
  </si>
  <si>
    <t>Celkové zdroje</t>
  </si>
  <si>
    <t>Zdroje HMP (včetně stát. dotací prostřednictvím HMP)</t>
  </si>
  <si>
    <t>Odbor/organizace</t>
  </si>
  <si>
    <t>Číslo akce</t>
  </si>
  <si>
    <t>Název akce</t>
  </si>
  <si>
    <t>Náklady akce celkem</t>
  </si>
  <si>
    <t>Profinancováno    k 31.12.2023           (vč. účet. oprav)</t>
  </si>
  <si>
    <t>Rozpočet schválený na r.2024</t>
  </si>
  <si>
    <t>Rozpočet upravený na r.2024</t>
  </si>
  <si>
    <t>Návrh rozpočtu na rok 2025</t>
  </si>
  <si>
    <t>Zbývá dofinancovat celkem</t>
  </si>
  <si>
    <t>Správce: 0002 - doc. MUDr. Bohuslav Svoboda, CSc.</t>
  </si>
  <si>
    <t>IPR PRAHA</t>
  </si>
  <si>
    <t>0047151</t>
  </si>
  <si>
    <t>SW DTM</t>
  </si>
  <si>
    <t>000000094 - Inv.trans/výdaj z rozp.HMP vč.nezp.výd. EU/EHP OPP</t>
  </si>
  <si>
    <t>0047152</t>
  </si>
  <si>
    <t>HW DTM</t>
  </si>
  <si>
    <t>Celkem správce: 0002 - doc. MUDr. Bohuslav Svoboda, CSc.</t>
  </si>
  <si>
    <t>Správce: 0004 - doc. Ing. arch. Petr Hlaváček</t>
  </si>
  <si>
    <t>0046894</t>
  </si>
  <si>
    <t>Rekonstrukce areálu Jehněčí dvůr</t>
  </si>
  <si>
    <t>MHMP - INV</t>
  </si>
  <si>
    <t>0046787</t>
  </si>
  <si>
    <t>Transformace CNP na sídlo EUSPA - realizace</t>
  </si>
  <si>
    <t>000000000 - Zdroje HMP</t>
  </si>
  <si>
    <t>0045568</t>
  </si>
  <si>
    <t>Obnova náměstí Jiřího z Poděbrad</t>
  </si>
  <si>
    <t>0045569</t>
  </si>
  <si>
    <t>Revitalizace náměstí Bohumila Hrabala</t>
  </si>
  <si>
    <t>PRAŽSKÁ DEVELOPERSKÁ SPOLEČNOST</t>
  </si>
  <si>
    <t>0045709</t>
  </si>
  <si>
    <t>Dolní Počernice - bytová výstavba</t>
  </si>
  <si>
    <t>000000012 - Fond rozvoje dostupného bydlení na území HMP</t>
  </si>
  <si>
    <t>0045874</t>
  </si>
  <si>
    <t>Smíchov - V Botanice</t>
  </si>
  <si>
    <t>0045875</t>
  </si>
  <si>
    <t>Nový Zlíchov</t>
  </si>
  <si>
    <t>0045876</t>
  </si>
  <si>
    <t>Černý Most - střed</t>
  </si>
  <si>
    <t>0045880</t>
  </si>
  <si>
    <t>Na Hutích PROJEKT 3 - SV centrum</t>
  </si>
  <si>
    <t>0045881</t>
  </si>
  <si>
    <t>Na Hutích PROJEKT 4 - školka</t>
  </si>
  <si>
    <t>0045884</t>
  </si>
  <si>
    <t>Palmovka - Zenklova</t>
  </si>
  <si>
    <t>0045887</t>
  </si>
  <si>
    <t>Nové Dvory PROJEKT 0 - infrastruktura</t>
  </si>
  <si>
    <t>0045891</t>
  </si>
  <si>
    <t>Nové Dvory PROJEKT 5</t>
  </si>
  <si>
    <t>0045892</t>
  </si>
  <si>
    <t>Nové Dvory PROJEKT 6</t>
  </si>
  <si>
    <t>0045893</t>
  </si>
  <si>
    <t>0045894</t>
  </si>
  <si>
    <t>Nové Dvory PROJEKT 8</t>
  </si>
  <si>
    <t>0045895</t>
  </si>
  <si>
    <t>Nové Dvory PROJEKT 9</t>
  </si>
  <si>
    <t>0045897</t>
  </si>
  <si>
    <t>Nové Dvory PROJEKT 12</t>
  </si>
  <si>
    <t>0045898</t>
  </si>
  <si>
    <t>Vršovická - bytový dům</t>
  </si>
  <si>
    <t>0046087</t>
  </si>
  <si>
    <t>0046095</t>
  </si>
  <si>
    <t>Peroutkova - Jinonická</t>
  </si>
  <si>
    <t>0046104</t>
  </si>
  <si>
    <t>Libeňský přístav - PROJEKT 1 - bytový dům</t>
  </si>
  <si>
    <t>0046393</t>
  </si>
  <si>
    <t>Vltavská filharmonie - projektová příprava</t>
  </si>
  <si>
    <t>0046629</t>
  </si>
  <si>
    <t>Beranka - Hor. Počernice - škola - projekt</t>
  </si>
  <si>
    <t>0046630</t>
  </si>
  <si>
    <t>Dolní Počernice - škola - projekt</t>
  </si>
  <si>
    <t>0046638</t>
  </si>
  <si>
    <t>Jinonice - bytový dům U Tyršovy školy</t>
  </si>
  <si>
    <t>Celkem správce: 0004 - doc. Ing. arch. Petr Hlaváček</t>
  </si>
  <si>
    <t>Správce: 0006 - Bc. Michal Hroza</t>
  </si>
  <si>
    <t>0000090</t>
  </si>
  <si>
    <t>IP pro stavby v kap.01</t>
  </si>
  <si>
    <t>0042802</t>
  </si>
  <si>
    <t>Dofakturace pro kap. 01</t>
  </si>
  <si>
    <t>Celkem správce: 0006 - Bc. Michal Hroza</t>
  </si>
  <si>
    <t>Správce: 0011 - Ing. Alexandra Udženija</t>
  </si>
  <si>
    <t>0045708</t>
  </si>
  <si>
    <t>Černý Most II - objekty O a P</t>
  </si>
  <si>
    <t>Celkem správce: 0011 - Ing. Alexandra Udženija</t>
  </si>
  <si>
    <t xml:space="preserve">KAPITÁLOVÉ VÝDAJE CELKEM </t>
  </si>
  <si>
    <t>02 - Městská infrastruktura</t>
  </si>
  <si>
    <t>MHMP - HOM</t>
  </si>
  <si>
    <t>0046971</t>
  </si>
  <si>
    <t>Propojení kolektorů Hlávkův Most - Centrum I.</t>
  </si>
  <si>
    <t>0047128</t>
  </si>
  <si>
    <t>Vybav. nového PŘS kolekt. Hl. Most novou technol.</t>
  </si>
  <si>
    <t>0047129</t>
  </si>
  <si>
    <t>Výstavba nového PŘS kolektoru Hlávkův Most</t>
  </si>
  <si>
    <t>0000012</t>
  </si>
  <si>
    <t>Protipovod.opatř.na ochr.HMP</t>
  </si>
  <si>
    <t>0000050</t>
  </si>
  <si>
    <t>TV Slivenec</t>
  </si>
  <si>
    <t>0000085</t>
  </si>
  <si>
    <t>TV Řepy</t>
  </si>
  <si>
    <t>0000092</t>
  </si>
  <si>
    <t>TV Zličín</t>
  </si>
  <si>
    <t>0000093</t>
  </si>
  <si>
    <t>TV Kbely</t>
  </si>
  <si>
    <t>0000100</t>
  </si>
  <si>
    <t>TV Zbraslav</t>
  </si>
  <si>
    <t>0000101</t>
  </si>
  <si>
    <t>TV Újezd</t>
  </si>
  <si>
    <t>0000102</t>
  </si>
  <si>
    <t>TV Koloděje</t>
  </si>
  <si>
    <t>0000106</t>
  </si>
  <si>
    <t>TV Šeberov</t>
  </si>
  <si>
    <t>0000113</t>
  </si>
  <si>
    <t>TV Lipence</t>
  </si>
  <si>
    <t>0000114</t>
  </si>
  <si>
    <t>TV Stodůlky</t>
  </si>
  <si>
    <t>0000132</t>
  </si>
  <si>
    <t>TV Točná</t>
  </si>
  <si>
    <t>0000133</t>
  </si>
  <si>
    <t>TV Ďáblice</t>
  </si>
  <si>
    <t>0000134</t>
  </si>
  <si>
    <t>TV Dolní Počernice</t>
  </si>
  <si>
    <t>0000137</t>
  </si>
  <si>
    <t>TV Kyje - Hutě</t>
  </si>
  <si>
    <t>0000138</t>
  </si>
  <si>
    <t>TV Kunratice</t>
  </si>
  <si>
    <t>0000161</t>
  </si>
  <si>
    <t>TV Kolovraty</t>
  </si>
  <si>
    <t>0000196</t>
  </si>
  <si>
    <t>TV Klánovice</t>
  </si>
  <si>
    <t>0003082</t>
  </si>
  <si>
    <t>TV Radotín</t>
  </si>
  <si>
    <t>0003090</t>
  </si>
  <si>
    <t>TV Řeporyje</t>
  </si>
  <si>
    <t>0003106</t>
  </si>
  <si>
    <t>TV Suchdol</t>
  </si>
  <si>
    <t>0003111</t>
  </si>
  <si>
    <t>TV Lysolaje</t>
  </si>
  <si>
    <t>0003113</t>
  </si>
  <si>
    <t>TV Přední Kopanina</t>
  </si>
  <si>
    <t>0003127</t>
  </si>
  <si>
    <t>TV Běchovice</t>
  </si>
  <si>
    <t>0003140</t>
  </si>
  <si>
    <t>TV Újezd nad Lesy</t>
  </si>
  <si>
    <t>0003145</t>
  </si>
  <si>
    <t>TV Vinoř</t>
  </si>
  <si>
    <t>0003151</t>
  </si>
  <si>
    <t>TV Dubeč</t>
  </si>
  <si>
    <t>0003168</t>
  </si>
  <si>
    <t>TV Křeslice</t>
  </si>
  <si>
    <t>0003171</t>
  </si>
  <si>
    <t>TV Štěrboholy</t>
  </si>
  <si>
    <t>0003295</t>
  </si>
  <si>
    <t>TV Horní Počernice</t>
  </si>
  <si>
    <t>0004507</t>
  </si>
  <si>
    <t>TV Vokovice</t>
  </si>
  <si>
    <t>0004679</t>
  </si>
  <si>
    <t>Park Maniny</t>
  </si>
  <si>
    <t>0006963</t>
  </si>
  <si>
    <t>Celk. přest. a rozšíření ÚČOV na Císař. ostrově</t>
  </si>
  <si>
    <t>0007133</t>
  </si>
  <si>
    <t>IP pro kapitolu 02</t>
  </si>
  <si>
    <t>0007499</t>
  </si>
  <si>
    <t>TV Dolní Měcholupy</t>
  </si>
  <si>
    <t>0007500</t>
  </si>
  <si>
    <t>TV Praha 6</t>
  </si>
  <si>
    <t>0008498</t>
  </si>
  <si>
    <t>Vodovodní řad Nová Ves</t>
  </si>
  <si>
    <t>0008548</t>
  </si>
  <si>
    <t>Kanal. sběrač H - prodl. do Běchovic</t>
  </si>
  <si>
    <t>0008618</t>
  </si>
  <si>
    <t>TV Praha 4</t>
  </si>
  <si>
    <t>0008781</t>
  </si>
  <si>
    <t>Prodloužení sběrače "T" do  Třebonic</t>
  </si>
  <si>
    <t>0008950</t>
  </si>
  <si>
    <t>TV Praha 15</t>
  </si>
  <si>
    <t>0040019</t>
  </si>
  <si>
    <t>Prodlouženi sběrače G do Uhříněvsi</t>
  </si>
  <si>
    <t>0040020</t>
  </si>
  <si>
    <t>TV Letňany</t>
  </si>
  <si>
    <t>0040021</t>
  </si>
  <si>
    <t>TV Petrovice</t>
  </si>
  <si>
    <t>0040022</t>
  </si>
  <si>
    <t>TV Troja</t>
  </si>
  <si>
    <t>0040297</t>
  </si>
  <si>
    <t>TV Hloubětín</t>
  </si>
  <si>
    <t>0040555</t>
  </si>
  <si>
    <t>Zokruhování výtlačného řadu Praha východ</t>
  </si>
  <si>
    <t>0040954</t>
  </si>
  <si>
    <t>TV Bílá Hora</t>
  </si>
  <si>
    <t>0042124</t>
  </si>
  <si>
    <t>PPO 2013 -modernizace a rozšíření části PPO</t>
  </si>
  <si>
    <t>0042359</t>
  </si>
  <si>
    <t>Papírenská - kanalizační sběrač</t>
  </si>
  <si>
    <t>0042472</t>
  </si>
  <si>
    <t>TV Březiněves</t>
  </si>
  <si>
    <t>0042476</t>
  </si>
  <si>
    <t>Dofakturace pro kap. 02</t>
  </si>
  <si>
    <t>0042804</t>
  </si>
  <si>
    <t>Revitalizace Karlova náměstí, etapa II.</t>
  </si>
  <si>
    <t>0042812</t>
  </si>
  <si>
    <t>Celková přestavba Císařského ostrova</t>
  </si>
  <si>
    <t>0043322</t>
  </si>
  <si>
    <t>TV Nedvězí</t>
  </si>
  <si>
    <t>0043323</t>
  </si>
  <si>
    <t>TV Královice</t>
  </si>
  <si>
    <t>0043324</t>
  </si>
  <si>
    <t>Drobné neodkanalizované oblasti (DNO)</t>
  </si>
  <si>
    <t>0044151</t>
  </si>
  <si>
    <t>TV Rekonstrukce stoky D</t>
  </si>
  <si>
    <t>0044409</t>
  </si>
  <si>
    <t>TV Praha 9</t>
  </si>
  <si>
    <t>0044575</t>
  </si>
  <si>
    <t>Sběrač B Barrandov</t>
  </si>
  <si>
    <t>0045907</t>
  </si>
  <si>
    <t>TT Václavské nám. - doplňkové objekty</t>
  </si>
  <si>
    <t>Správce: 0007 - JUDr. Jiří Pospíšil</t>
  </si>
  <si>
    <t>0045109</t>
  </si>
  <si>
    <t>Záchranná stanice pro volně žijící živočichy</t>
  </si>
  <si>
    <t>Celkem správce: 0007 - JUDr. Jiří Pospíšil</t>
  </si>
  <si>
    <t>Správce: 0010 - Ing. Jana Komrsková</t>
  </si>
  <si>
    <t>LESY HMP</t>
  </si>
  <si>
    <t>0042816</t>
  </si>
  <si>
    <t>Centrum trvalé udržitelnosti Kbely</t>
  </si>
  <si>
    <t>0043079</t>
  </si>
  <si>
    <t>Rekonstrukce objektů vodního hospodářství</t>
  </si>
  <si>
    <t>0043080</t>
  </si>
  <si>
    <t>Rekonstrukce areálu Práče</t>
  </si>
  <si>
    <t>0044568</t>
  </si>
  <si>
    <t>Rekonstrukce objektů lesního hospodářství II.</t>
  </si>
  <si>
    <t>0044824</t>
  </si>
  <si>
    <t>Lesní dětská hřiště</t>
  </si>
  <si>
    <t>0046493</t>
  </si>
  <si>
    <t>Areál zpracování dřeva HMP</t>
  </si>
  <si>
    <t>0000016</t>
  </si>
  <si>
    <t>Centrální park JZM I</t>
  </si>
  <si>
    <t>0008262</t>
  </si>
  <si>
    <t>JM I - ukončení Centrálního parku</t>
  </si>
  <si>
    <t>0042474</t>
  </si>
  <si>
    <t>Sanace a revitalizace skládky Velká Chuchle</t>
  </si>
  <si>
    <t>MHMP - OCP</t>
  </si>
  <si>
    <t>0004452</t>
  </si>
  <si>
    <t>Letenské sady - obnova ploch zeleně I.kat.</t>
  </si>
  <si>
    <t>0004527</t>
  </si>
  <si>
    <t>Komplex zahrad na Petříně</t>
  </si>
  <si>
    <t>0005284</t>
  </si>
  <si>
    <t>Investice související s areály zeleně</t>
  </si>
  <si>
    <t>0006475</t>
  </si>
  <si>
    <t>Obnova parku na Vítkově</t>
  </si>
  <si>
    <t>0006957</t>
  </si>
  <si>
    <t>Výkupy pozemků</t>
  </si>
  <si>
    <t>0007531</t>
  </si>
  <si>
    <t>Rekreační park - Hostivař</t>
  </si>
  <si>
    <t>0008306</t>
  </si>
  <si>
    <t>Rybník (vodojem) - Letenské sady</t>
  </si>
  <si>
    <t>0008653</t>
  </si>
  <si>
    <t>Realizace opatření na úsporu energie a adaptační opatření</t>
  </si>
  <si>
    <t>0040027</t>
  </si>
  <si>
    <t>Dětská hřiště v lesích</t>
  </si>
  <si>
    <t>0043325</t>
  </si>
  <si>
    <t>Založení nových lesů a lesoparků</t>
  </si>
  <si>
    <t>0043326</t>
  </si>
  <si>
    <t>Revitalizace Královské obory</t>
  </si>
  <si>
    <t>0044571</t>
  </si>
  <si>
    <t>Revitalizace a obnova vodních toků a nádrží</t>
  </si>
  <si>
    <t>0044573</t>
  </si>
  <si>
    <t>Výkupy rybníků a vodních ploch</t>
  </si>
  <si>
    <t>0047029</t>
  </si>
  <si>
    <t>Areál Motolské rybníky</t>
  </si>
  <si>
    <t>0047114</t>
  </si>
  <si>
    <t>Rekonstrukce RN Dobrá Voda</t>
  </si>
  <si>
    <t>ZOOLOGICKÁ ZAHRADA HL. M. PRAHY</t>
  </si>
  <si>
    <t>0043048</t>
  </si>
  <si>
    <t>Výstavba pavilónu medvědovitých šelem</t>
  </si>
  <si>
    <t>0043049</t>
  </si>
  <si>
    <t>Expozice Arktidy - lední medvědi</t>
  </si>
  <si>
    <t>0045572</t>
  </si>
  <si>
    <t>Rekonstrukce pavilonu Indonéská džungle</t>
  </si>
  <si>
    <t>0046060</t>
  </si>
  <si>
    <t>Pláně - Etapa II. Ubikace a výběhy velbloudů</t>
  </si>
  <si>
    <t>0046625</t>
  </si>
  <si>
    <t>Modernizace vytápění objektů</t>
  </si>
  <si>
    <t>0046626</t>
  </si>
  <si>
    <t>Rekonstrukce systémů užitkové a pitné vody</t>
  </si>
  <si>
    <t>0047187</t>
  </si>
  <si>
    <t>Úprava expozice tygra ussurijského</t>
  </si>
  <si>
    <t>Celkem správce: 0010 - Ing. Jana Komrsková</t>
  </si>
  <si>
    <t>03 - Doprava</t>
  </si>
  <si>
    <t>Účel. invest. dotace pro SŽ - Podjezd Bubny</t>
  </si>
  <si>
    <t>000000121 - Individuální dotace z rozpočtu HMP-investiční</t>
  </si>
  <si>
    <t>Správce: 0014 - MUDr. Zdeněk Hřib</t>
  </si>
  <si>
    <t>Dopravní podnik hl.m.Prahy</t>
  </si>
  <si>
    <t>0042176</t>
  </si>
  <si>
    <t>Bezbariérová opatření</t>
  </si>
  <si>
    <t>0042496</t>
  </si>
  <si>
    <t>Komplexní bezpečnostní systém metra</t>
  </si>
  <si>
    <t>0042923</t>
  </si>
  <si>
    <t>I. provoz. úsek trasy D metra</t>
  </si>
  <si>
    <t>0043920</t>
  </si>
  <si>
    <t>Výstavba nové vozovny Hloubětín</t>
  </si>
  <si>
    <t>0044586</t>
  </si>
  <si>
    <t>TT Muzeum</t>
  </si>
  <si>
    <t>0045509</t>
  </si>
  <si>
    <t>Rekonstrukce stanice metra Českomoravská "B"</t>
  </si>
  <si>
    <t>0045512</t>
  </si>
  <si>
    <t>Rek. strop. desky a schodů ve st.metra Florenc</t>
  </si>
  <si>
    <t>0045522</t>
  </si>
  <si>
    <t>TT Václavské náměstí (Jindřišská - Muzeum)</t>
  </si>
  <si>
    <t>0045524</t>
  </si>
  <si>
    <t>TT vozovna Kobylisy-Zdiby (úsek v hl. m. Praze)</t>
  </si>
  <si>
    <t>0045528</t>
  </si>
  <si>
    <t>TT Libuš – Nové Dvory</t>
  </si>
  <si>
    <t>0045531</t>
  </si>
  <si>
    <t>TT Malovanka - Strahov</t>
  </si>
  <si>
    <t>0045535</t>
  </si>
  <si>
    <t>Modern. Depa Zličín a vybudování nové haly</t>
  </si>
  <si>
    <t>0045538</t>
  </si>
  <si>
    <t>TT Počernická</t>
  </si>
  <si>
    <t>0045539</t>
  </si>
  <si>
    <t>TT Podbaba - Suchdol</t>
  </si>
  <si>
    <t>0046126</t>
  </si>
  <si>
    <t>Výstavní hala JHV - Střešovice</t>
  </si>
  <si>
    <t>0046128</t>
  </si>
  <si>
    <t>TT Kobylisy - Bohnice</t>
  </si>
  <si>
    <t>0046133</t>
  </si>
  <si>
    <t>Bezbarier. zpřístup. st. metra Jinonice</t>
  </si>
  <si>
    <t>0046135</t>
  </si>
  <si>
    <t>Bezbarier. zpřístup. st. metra  Želivského</t>
  </si>
  <si>
    <t>0046136</t>
  </si>
  <si>
    <t>Bezbarier. zpřístup. st. metra Radlická</t>
  </si>
  <si>
    <t>0046139</t>
  </si>
  <si>
    <t>Elektrifikace autobusových linek – levý břeh</t>
  </si>
  <si>
    <t>0046140</t>
  </si>
  <si>
    <t>Elektrifikace linky č. 119</t>
  </si>
  <si>
    <t>0046143</t>
  </si>
  <si>
    <t>Bezbarier. zpřístup. st. metra Kačerov</t>
  </si>
  <si>
    <t>0046144</t>
  </si>
  <si>
    <t>Bezbariérové zpřístupnění stanice metra Flora</t>
  </si>
  <si>
    <t>0046398</t>
  </si>
  <si>
    <t>Elektrifikace autobusových linek 136 a 150</t>
  </si>
  <si>
    <t>0046567</t>
  </si>
  <si>
    <t>Nová zastávka Hodkovičky v trase KoMoKo</t>
  </si>
  <si>
    <t>0046570</t>
  </si>
  <si>
    <t>Bezb.prop. nás. a vest. sta.me. Smíchovské nádráží</t>
  </si>
  <si>
    <t>0046903</t>
  </si>
  <si>
    <t>TT Dvorce – Budějovická – Michle</t>
  </si>
  <si>
    <t>0046969</t>
  </si>
  <si>
    <t>Automatizace linky C pražského metra</t>
  </si>
  <si>
    <t>0046970</t>
  </si>
  <si>
    <t>TT Nádraží Modřany - Komořany</t>
  </si>
  <si>
    <t>Účel. invest. dotace pro SŽ - Terminál Smíchov</t>
  </si>
  <si>
    <t>0000053</t>
  </si>
  <si>
    <t>Vysočanská radiála</t>
  </si>
  <si>
    <t>0000065</t>
  </si>
  <si>
    <t>Strahovský tunel 2.st.</t>
  </si>
  <si>
    <t>0000080</t>
  </si>
  <si>
    <t>MO Prašný Most - Špejchar</t>
  </si>
  <si>
    <t>0000081</t>
  </si>
  <si>
    <t>MO Pelc/Tyrolka - U Kříže</t>
  </si>
  <si>
    <t>0000094</t>
  </si>
  <si>
    <t>MO Balabenka - Rybníčky</t>
  </si>
  <si>
    <t>0000211</t>
  </si>
  <si>
    <t>Lipnická-Ocelkova</t>
  </si>
  <si>
    <t>0004328</t>
  </si>
  <si>
    <t>Rajská zahrada - přemostění</t>
  </si>
  <si>
    <t>0007552</t>
  </si>
  <si>
    <t>Budovatelská - Mladoboleslavská</t>
  </si>
  <si>
    <t>0007555</t>
  </si>
  <si>
    <t>Dofakturace pro kap. 03</t>
  </si>
  <si>
    <t>0007556</t>
  </si>
  <si>
    <t>IP pro dopravní stavby</t>
  </si>
  <si>
    <t>0008313</t>
  </si>
  <si>
    <t>Libeňská spojka</t>
  </si>
  <si>
    <t>0008559</t>
  </si>
  <si>
    <t>Komunik. propojení Evropská-Svatovítská</t>
  </si>
  <si>
    <t>0008560</t>
  </si>
  <si>
    <t>Komunik. propojení Prahy 12 s Pražským okruhem</t>
  </si>
  <si>
    <t>0009515</t>
  </si>
  <si>
    <t>MO Myslbekova-Prašný Most</t>
  </si>
  <si>
    <t>0009567</t>
  </si>
  <si>
    <t>Radlická radiála - JZM Smíchov</t>
  </si>
  <si>
    <t>0040759</t>
  </si>
  <si>
    <t>Multifunkční oper. stř. Malovanka</t>
  </si>
  <si>
    <t>0042125</t>
  </si>
  <si>
    <t>Hornopočernická spojka</t>
  </si>
  <si>
    <t>0042481</t>
  </si>
  <si>
    <t>Propojovací komunikace Lochkov - Slivenec</t>
  </si>
  <si>
    <t>0042674</t>
  </si>
  <si>
    <t>Obchvatová komunikace Dolní Měcholupy</t>
  </si>
  <si>
    <t>0042794</t>
  </si>
  <si>
    <t>Náplavka Ledárny</t>
  </si>
  <si>
    <t>0042808</t>
  </si>
  <si>
    <t>Rekonstrukce Vinohradské ulice</t>
  </si>
  <si>
    <t>0042820</t>
  </si>
  <si>
    <t>Hostivařská spojka</t>
  </si>
  <si>
    <t>0042821</t>
  </si>
  <si>
    <t>Dvorecký most</t>
  </si>
  <si>
    <t>0042822</t>
  </si>
  <si>
    <t>Lávka Holešovice-Karlín</t>
  </si>
  <si>
    <t>0042823</t>
  </si>
  <si>
    <t>Propojovací komunikace Kutnohorská - SOKP</t>
  </si>
  <si>
    <t>0042932</t>
  </si>
  <si>
    <t>P+R Černý Most III.</t>
  </si>
  <si>
    <t>0042935</t>
  </si>
  <si>
    <t>P+R Opatov</t>
  </si>
  <si>
    <t>0043496</t>
  </si>
  <si>
    <t>P+R Depo Hostivař</t>
  </si>
  <si>
    <t>0043498</t>
  </si>
  <si>
    <t>Parkovací dům Dědina</t>
  </si>
  <si>
    <t>0043776</t>
  </si>
  <si>
    <t>P+R DEPO Zličín</t>
  </si>
  <si>
    <t>0043784</t>
  </si>
  <si>
    <t>Kompenzační opatření pro SOKP 511 a I/12</t>
  </si>
  <si>
    <t>0043923</t>
  </si>
  <si>
    <t>Radlická radiála - doprovodné projekty</t>
  </si>
  <si>
    <t>0044141</t>
  </si>
  <si>
    <t>Lávka Horoměřická</t>
  </si>
  <si>
    <t>0044544</t>
  </si>
  <si>
    <t>Terminál Smíchovské nádraží</t>
  </si>
  <si>
    <t>0044592</t>
  </si>
  <si>
    <t>Parkovací dům Petržílkova</t>
  </si>
  <si>
    <t>0044811</t>
  </si>
  <si>
    <t>Aglomerační okruh Pacov</t>
  </si>
  <si>
    <t>0044812</t>
  </si>
  <si>
    <t>Podjezd Bubny</t>
  </si>
  <si>
    <t>0044813</t>
  </si>
  <si>
    <t>Lávka Uhříněves</t>
  </si>
  <si>
    <t>0046338</t>
  </si>
  <si>
    <t>Hloubětínský tunel</t>
  </si>
  <si>
    <t>0046826</t>
  </si>
  <si>
    <t>Obchvatová komunikace Dolní Chabry</t>
  </si>
  <si>
    <t>MHMP - ODO</t>
  </si>
  <si>
    <t>0046984</t>
  </si>
  <si>
    <t>Dobíjecí stanice hlavního města Prahy</t>
  </si>
  <si>
    <t>146500999 - Způsobilé výdaje zdroje EU (80%) předfinancování</t>
  </si>
  <si>
    <t>146100107 - Způsobilé výdaje spolufinancování MHMP (20%) IV</t>
  </si>
  <si>
    <t>MHMP - ODO SK</t>
  </si>
  <si>
    <t>BESIP  - Dolákova – Hackerova, u MŠ</t>
  </si>
  <si>
    <t>BESIP  - Dolákova – Hackerova, u ZŠ</t>
  </si>
  <si>
    <t>BESIP  - K Říčanům - K Poště</t>
  </si>
  <si>
    <t>BESIP  - Květnového vítězství - Valentova (BCŠ)</t>
  </si>
  <si>
    <t>BESIP  - OK Lednická - Broumarská</t>
  </si>
  <si>
    <t>BESIP  - Ostrovského - U Santošky</t>
  </si>
  <si>
    <t>BESIP  - Rek. křižovatky K Běchovicům x V Lipách</t>
  </si>
  <si>
    <t>BESIP  - Taussigova - Hlaváčova</t>
  </si>
  <si>
    <t>BESIP  - Topolová - Jahodová</t>
  </si>
  <si>
    <t>BESIP  - U Santošky - U Nikolajky</t>
  </si>
  <si>
    <t>BESIP  - Vladivostocká - Karpatská</t>
  </si>
  <si>
    <t>BESIP  - Šárecká - Matějská</t>
  </si>
  <si>
    <t>BESIP  - Šárecká - Na Kodymce</t>
  </si>
  <si>
    <t>BESIP - Davídk.- Pod Vod. věží+Davídk.- Na Slov.</t>
  </si>
  <si>
    <t>BESIP - Edisonova</t>
  </si>
  <si>
    <t>BESIP - U Santošky - Na Březince</t>
  </si>
  <si>
    <t>BESIP - U Vojenské nemocnice - Na Petřinách</t>
  </si>
  <si>
    <t>Blažíčkova rek.ul.</t>
  </si>
  <si>
    <t>CYKLO - A1 Nádražní - U Královské louky</t>
  </si>
  <si>
    <t>CYKLO - A1 Radotín -rozšíření</t>
  </si>
  <si>
    <t>CYKLO - A2 Přístav.– Vyšeh.tun.výjezd z loděnice</t>
  </si>
  <si>
    <t>CYKLO - A225 podél vodní nádrže Košík</t>
  </si>
  <si>
    <t>CYKLO - Bezb. příst. pro pěší a cykl. Sedlec</t>
  </si>
  <si>
    <t>CYKLO - Braník-Labuť</t>
  </si>
  <si>
    <t>CYKLO - Březiněves - Třeboradice</t>
  </si>
  <si>
    <t>CYKLO - K Cementárně.x Na Drážkách</t>
  </si>
  <si>
    <t>CYKLO - Kladenská drážní cesta</t>
  </si>
  <si>
    <t>CYKLO - Obnova povrchu U Záběhlického zámku</t>
  </si>
  <si>
    <t>CYKLO - Povltavská</t>
  </si>
  <si>
    <t>CYKLO - Severovýchodní cyklomagistrála</t>
  </si>
  <si>
    <t>CYKLO - nádraží Krč - Kamýk, Praha 4</t>
  </si>
  <si>
    <t>CYKLO - stezka pro chodce a cyklisty k Vodě</t>
  </si>
  <si>
    <t>CYKLO -Modern. Cyklo. A2 v ús.Přístav.Vyše.tun.EII</t>
  </si>
  <si>
    <t>Kremličkova rek. ul</t>
  </si>
  <si>
    <t>MDZ - 6.,8.,9. etapa kom.1.třídy</t>
  </si>
  <si>
    <t>000000016 - Rezerva SFDI</t>
  </si>
  <si>
    <t>MDZ - X.etapa Rozv.spoj. a ok.</t>
  </si>
  <si>
    <t>MDZ - městské komunikace</t>
  </si>
  <si>
    <t>P+R Běchovice KSND</t>
  </si>
  <si>
    <t>P+R Horní Počernice</t>
  </si>
  <si>
    <t>P+R Slivenec</t>
  </si>
  <si>
    <t>PID - Božanovská – Xaverovský háj, Ke Xaverovu</t>
  </si>
  <si>
    <t>PID - Branická</t>
  </si>
  <si>
    <t>PID - Bělocerkevská</t>
  </si>
  <si>
    <t>PID - Hodkovičky</t>
  </si>
  <si>
    <t>PID - Hornoměcholupská,zast.Nádraží H. Měch.s.sev.</t>
  </si>
  <si>
    <t>PID - Ke Kateřinkám, zast. Zdiměřická</t>
  </si>
  <si>
    <t>PID - Mladoboleslavská, zast. Vinořský zámek</t>
  </si>
  <si>
    <t>PID - Novosibřinská, zast. Sídliště Rohožník</t>
  </si>
  <si>
    <t>PID - Podolské nábřeží</t>
  </si>
  <si>
    <t>PID - Slévačská - Poříčanská</t>
  </si>
  <si>
    <t>PID - Slévačská - Sídliště Lehovec</t>
  </si>
  <si>
    <t>PID - Soběslavská, zast. Šrobárova směr sever</t>
  </si>
  <si>
    <t>PID - Střelničná, zast. Ládví DC</t>
  </si>
  <si>
    <t>PID - Řevnická, zastávky Zličín</t>
  </si>
  <si>
    <t>PS - Bořivojova, rek. komunikace P3</t>
  </si>
  <si>
    <t>PS - Cyklo Krejcárek - Balabenka (A9)</t>
  </si>
  <si>
    <t>PS - Drtinova, Praha 5</t>
  </si>
  <si>
    <t>PS - Dřevčická, rek. komunikace, P10</t>
  </si>
  <si>
    <t>PS - Jižní s. soubor staveb II (5.květ. - Prům.)</t>
  </si>
  <si>
    <t>PS - Jižní spojka soubor staveb (BM x 5.Května)</t>
  </si>
  <si>
    <t>PS - K Tuchoměřicům - rozšíření</t>
  </si>
  <si>
    <t>PS - Kbelská, rek. komunikace, P9, P14, P18</t>
  </si>
  <si>
    <t>PS - Ke Klíčovu, rek. komunikace, P9</t>
  </si>
  <si>
    <t>PS - Komořanská – napojení na Pražský okruh, P12</t>
  </si>
  <si>
    <t>PS - Lávka Kačerov - Roztyly (A4)</t>
  </si>
  <si>
    <t>PS - Lávka přes D1 (A4)</t>
  </si>
  <si>
    <t>PS - Lávka přes D11 (A0)</t>
  </si>
  <si>
    <t>PS - Na Pomezí, rek. komunikace, P5</t>
  </si>
  <si>
    <t>PS - Průmyslová soubor staveb</t>
  </si>
  <si>
    <t>PS - Soubor mostních objetků 5. května</t>
  </si>
  <si>
    <t>PS - Velká Ohrada, rek. opěrných stěn, P13</t>
  </si>
  <si>
    <t>PS - Zelené údolí</t>
  </si>
  <si>
    <t>SCHPP - Na Kleovce NN337,NN338</t>
  </si>
  <si>
    <t>SCHPP - Podolská, rek zdi a chod P4</t>
  </si>
  <si>
    <t>SSZ - Kpt. Jaroše - ramp. Buben.</t>
  </si>
  <si>
    <t>SSZ - Průmyslová - Objízdná</t>
  </si>
  <si>
    <t>SSZ - Vrbenského - Bondyho</t>
  </si>
  <si>
    <t>Stará cesta, rek. komunikace, P4</t>
  </si>
  <si>
    <t>0003217</t>
  </si>
  <si>
    <t>Systém řízení  MSP</t>
  </si>
  <si>
    <t>0004346</t>
  </si>
  <si>
    <t>Infrastruktura pro chodce a cyklisty</t>
  </si>
  <si>
    <t>0004347</t>
  </si>
  <si>
    <t>Akce pro BESIP</t>
  </si>
  <si>
    <t>0004535</t>
  </si>
  <si>
    <t>Protihluková opatření - realizace</t>
  </si>
  <si>
    <t>0004540</t>
  </si>
  <si>
    <t>Protihluková opatření - příprava</t>
  </si>
  <si>
    <t>0004892</t>
  </si>
  <si>
    <t>Nedodělky</t>
  </si>
  <si>
    <t>0005910</t>
  </si>
  <si>
    <t>Zlepšení infrastruktury MHD</t>
  </si>
  <si>
    <t>0006046</t>
  </si>
  <si>
    <t>Příprava staveb</t>
  </si>
  <si>
    <t>0006047</t>
  </si>
  <si>
    <t>Výkupy dokončených staveb</t>
  </si>
  <si>
    <t>0006493</t>
  </si>
  <si>
    <t>Telematické systémy</t>
  </si>
  <si>
    <t>0006925</t>
  </si>
  <si>
    <t>Libeňský most</t>
  </si>
  <si>
    <t>0007125</t>
  </si>
  <si>
    <t>Hlávkův most</t>
  </si>
  <si>
    <t>0007560</t>
  </si>
  <si>
    <t>Chodníkový program</t>
  </si>
  <si>
    <t>0007567</t>
  </si>
  <si>
    <t>Vyskočilova - 5.května, nájezdová rampa</t>
  </si>
  <si>
    <t>0011285</t>
  </si>
  <si>
    <t>OPD-DEMONSTR.APL. 5G PRO INT.MONIT. A ŘÍZENÍ DOPR.</t>
  </si>
  <si>
    <t>170500999 - Způsobilé zdroje (100%)</t>
  </si>
  <si>
    <t>0011286</t>
  </si>
  <si>
    <t>OPD-Mobil. syst. lin.řízení a provoz.doprav.info.</t>
  </si>
  <si>
    <t>0011287</t>
  </si>
  <si>
    <t>OPD-ROZVOJ C - ITS V PRAZE</t>
  </si>
  <si>
    <t>0011288</t>
  </si>
  <si>
    <t>OPD-VYBUD.DOBÍJ. STANIC-PARK.PLOCHY A GARÁŽE TSK</t>
  </si>
  <si>
    <t>0042131</t>
  </si>
  <si>
    <t>Praha bez barier</t>
  </si>
  <si>
    <t>0042167</t>
  </si>
  <si>
    <t>Vokovická - rozš. křižovatky s ul. Evropskou</t>
  </si>
  <si>
    <t>0042500</t>
  </si>
  <si>
    <t>Vršovická</t>
  </si>
  <si>
    <t>0042827</t>
  </si>
  <si>
    <t>U seřadiště, Na louži, Pod soutratím</t>
  </si>
  <si>
    <t>0042832</t>
  </si>
  <si>
    <t>Lumiérů, rek. ul.</t>
  </si>
  <si>
    <t>0042835</t>
  </si>
  <si>
    <t>Šárecká</t>
  </si>
  <si>
    <t>0043051</t>
  </si>
  <si>
    <t>Březiněves - obchvat</t>
  </si>
  <si>
    <t>0043117</t>
  </si>
  <si>
    <t>Spořilovská - zakrytí</t>
  </si>
  <si>
    <t>0043342</t>
  </si>
  <si>
    <t>Na Slupi, Jaromírova - Křesomyslova</t>
  </si>
  <si>
    <t>0043926</t>
  </si>
  <si>
    <t>Ďáblická, Rek. ul.</t>
  </si>
  <si>
    <t>0043927</t>
  </si>
  <si>
    <t>Úpravy povrchů při SSZ</t>
  </si>
  <si>
    <t>0044451</t>
  </si>
  <si>
    <t>Příprava - mostní objekty (stupeň V)</t>
  </si>
  <si>
    <t>0044600</t>
  </si>
  <si>
    <t>Barrandovský most - celková rekonstrukce</t>
  </si>
  <si>
    <t>0044606</t>
  </si>
  <si>
    <t>Most Legií, rekonstr., V020</t>
  </si>
  <si>
    <t>0044610</t>
  </si>
  <si>
    <t>Most v ul. Bystrá, X 525 - novostavba</t>
  </si>
  <si>
    <t>0044611</t>
  </si>
  <si>
    <t>Most v ul. Cibulka, Y 010 - rek.</t>
  </si>
  <si>
    <t>0044614</t>
  </si>
  <si>
    <t>Most v ul. Průmyslové X 512.3</t>
  </si>
  <si>
    <t>0044615</t>
  </si>
  <si>
    <t>Most v ul. Statenická. rek - P6</t>
  </si>
  <si>
    <t>0044619</t>
  </si>
  <si>
    <t>Most v ul. Českobrodská, Y 514 - rek.</t>
  </si>
  <si>
    <t>0044620</t>
  </si>
  <si>
    <t>U sportovního hřiště K 004</t>
  </si>
  <si>
    <t>0044735</t>
  </si>
  <si>
    <t>Horoměřická, BUS - pruh</t>
  </si>
  <si>
    <t>0044736</t>
  </si>
  <si>
    <t>Severojižní magistrála</t>
  </si>
  <si>
    <t>0044974</t>
  </si>
  <si>
    <t>Na Kleovce</t>
  </si>
  <si>
    <t>0045116</t>
  </si>
  <si>
    <t>Doprovodná opatření v Holešovičkách</t>
  </si>
  <si>
    <t>0045118</t>
  </si>
  <si>
    <t>Jana Želivského - rek. ul.</t>
  </si>
  <si>
    <t>0045122</t>
  </si>
  <si>
    <t>Opatření k metru D</t>
  </si>
  <si>
    <t>0045126</t>
  </si>
  <si>
    <t>Vybavení parkovacích ploch</t>
  </si>
  <si>
    <t>0045127</t>
  </si>
  <si>
    <t>Y 509 Bohdalec</t>
  </si>
  <si>
    <t>0045229</t>
  </si>
  <si>
    <t>Příprava projektů v rámci OPD</t>
  </si>
  <si>
    <t>0045376</t>
  </si>
  <si>
    <t>Rekonstrukce ZPS</t>
  </si>
  <si>
    <t>0045546</t>
  </si>
  <si>
    <t>Generála Píky, rek. komunikace, P6</t>
  </si>
  <si>
    <t>0045555</t>
  </si>
  <si>
    <t>Most v ul. Türkova, P 540, P11</t>
  </si>
  <si>
    <t>0045557</t>
  </si>
  <si>
    <t>Podnikatelská, rek. komunikace, P21</t>
  </si>
  <si>
    <t>0045558</t>
  </si>
  <si>
    <t>Starokolínská-Českobrodská, rozš. komunikace, P21</t>
  </si>
  <si>
    <t>0045563</t>
  </si>
  <si>
    <t>Dopravní značení a doprav. bezpeč. zařízení v ZPS</t>
  </si>
  <si>
    <t>0045564</t>
  </si>
  <si>
    <t>Provozní systémy ZPS</t>
  </si>
  <si>
    <t>0045749</t>
  </si>
  <si>
    <t>Ovenecká - Kostelní, rek. komunikace, P7</t>
  </si>
  <si>
    <t>0046063</t>
  </si>
  <si>
    <t>Polygrafická, rek. komunikace, P10</t>
  </si>
  <si>
    <t>0046168</t>
  </si>
  <si>
    <t>Barrandovská - Skalní, rek. schodiště, P5</t>
  </si>
  <si>
    <t>0046173</t>
  </si>
  <si>
    <t>Kbelská - Kolbenova, prodl. odboč. pruhu, P9</t>
  </si>
  <si>
    <t>0046177</t>
  </si>
  <si>
    <t>Most v ul. Českobrodská, X680, P9</t>
  </si>
  <si>
    <t>0046178</t>
  </si>
  <si>
    <t>Most v ul. K Prádelně, B027, P10</t>
  </si>
  <si>
    <t>0046180</t>
  </si>
  <si>
    <t>Náchodská, rek. komunikace, P20</t>
  </si>
  <si>
    <t>0046182</t>
  </si>
  <si>
    <t>Příprava projektů k čerpání dotačních titulů</t>
  </si>
  <si>
    <t>0046185</t>
  </si>
  <si>
    <t>Schodiště a pěší propojky</t>
  </si>
  <si>
    <t>0046540</t>
  </si>
  <si>
    <t>Do Horoměřic – NN66, rek. komunikace, P6</t>
  </si>
  <si>
    <t>0046542</t>
  </si>
  <si>
    <t>Most Palackého, V024 – rek., P2,5</t>
  </si>
  <si>
    <t>0046544</t>
  </si>
  <si>
    <t>Peroutkova, rek. komunikace, P5</t>
  </si>
  <si>
    <t>0046547</t>
  </si>
  <si>
    <t>Košická, rek. komunikace, P10</t>
  </si>
  <si>
    <t>0046549</t>
  </si>
  <si>
    <t>Most Čechův, V013 – rek., P1</t>
  </si>
  <si>
    <t>0046550</t>
  </si>
  <si>
    <t>Most Ohrada, X 607 – rek., P3</t>
  </si>
  <si>
    <t>0046551</t>
  </si>
  <si>
    <t>Most v ul. Mírového hnutí, B081 – rek., P11</t>
  </si>
  <si>
    <t>0046554</t>
  </si>
  <si>
    <t>Pod Bateriemi, rek. komunikace, P6</t>
  </si>
  <si>
    <t>0046556</t>
  </si>
  <si>
    <t>Slivenecká, rek. komunikace, P5</t>
  </si>
  <si>
    <t>0046558</t>
  </si>
  <si>
    <t>V Cibu.,Píseckého, Pod Školou, Musíl., rek. kom.P5</t>
  </si>
  <si>
    <t>0046559</t>
  </si>
  <si>
    <t>Konverze ŘS HDŘÚ do otevřené architektury</t>
  </si>
  <si>
    <t>0046560</t>
  </si>
  <si>
    <t>Technologie vybavení tunelů</t>
  </si>
  <si>
    <t>0046561</t>
  </si>
  <si>
    <t>Terminál Smíchov – cyklistické návaznosti, P5</t>
  </si>
  <si>
    <t>0046564</t>
  </si>
  <si>
    <t>Bystrá, MÚK železniční trati, P20</t>
  </si>
  <si>
    <t>0046565</t>
  </si>
  <si>
    <t>Do Horoměřic – NN2158, kruh. objezd, P6</t>
  </si>
  <si>
    <t>0046566</t>
  </si>
  <si>
    <t>Jižní spojka, zkapacit. - kolektor, P10</t>
  </si>
  <si>
    <t>0046659</t>
  </si>
  <si>
    <t>Rekonstrukce ul. V Zápolí a ul. Pekárenská, P4</t>
  </si>
  <si>
    <t>0046692</t>
  </si>
  <si>
    <t>Průmyslový polookruh - realizace</t>
  </si>
  <si>
    <t>0046834</t>
  </si>
  <si>
    <t>Most Evropská S028</t>
  </si>
  <si>
    <t>0046873</t>
  </si>
  <si>
    <t>Klapkova, rekonstrukce komunikace P8</t>
  </si>
  <si>
    <t>0046905</t>
  </si>
  <si>
    <t>Seifertova, rek. komunikace, P3</t>
  </si>
  <si>
    <t>0046906</t>
  </si>
  <si>
    <t>Kontrolní stanoviště Povltavská, P7</t>
  </si>
  <si>
    <t>0046907</t>
  </si>
  <si>
    <t>Nad Strání, rek. komunikace, P8</t>
  </si>
  <si>
    <t>0046909</t>
  </si>
  <si>
    <t>Dukelských hrdinů, U Výstaviště</t>
  </si>
  <si>
    <t>0046910</t>
  </si>
  <si>
    <t>Modernizace Strahovského automobil. tunelu,P5 a P6</t>
  </si>
  <si>
    <t>0046914</t>
  </si>
  <si>
    <t>Strakonická, podchod D4, P5</t>
  </si>
  <si>
    <t>0046983</t>
  </si>
  <si>
    <t>Radlická, rozšíření komunikace, P5</t>
  </si>
  <si>
    <t>0047082</t>
  </si>
  <si>
    <t>PID Slivenecká, zastávka Nádraží Hlubočepy, P5</t>
  </si>
  <si>
    <t>0047165</t>
  </si>
  <si>
    <t>K Velké skále, rek. komunikace, P8</t>
  </si>
  <si>
    <t>0047166</t>
  </si>
  <si>
    <t>Most Legerova, X675, P2</t>
  </si>
  <si>
    <t>0047167</t>
  </si>
  <si>
    <t>Most Vinohradská, P524, P2</t>
  </si>
  <si>
    <t>2570604</t>
  </si>
  <si>
    <t>Snížení energetické náročnosti Strahovského a Zlíchovského tunelu</t>
  </si>
  <si>
    <t>2612050</t>
  </si>
  <si>
    <t>Strakonická - rozšíření</t>
  </si>
  <si>
    <t>ROPID</t>
  </si>
  <si>
    <t>0045904</t>
  </si>
  <si>
    <t>Informačně-navigační plochy v rámci projektu JIS</t>
  </si>
  <si>
    <t>0046756</t>
  </si>
  <si>
    <t>Datová základna JIS</t>
  </si>
  <si>
    <t>Celkem správce: 0014 - MUDr. Zdeněk Hřib</t>
  </si>
  <si>
    <t>04 - Školství, mládež a sport</t>
  </si>
  <si>
    <t>Správce: 0005 - Mgr. et Mgr. Antonín Klecanda, MBA</t>
  </si>
  <si>
    <t>Revitalizace sportoviště Motol</t>
  </si>
  <si>
    <t>0047124</t>
  </si>
  <si>
    <t>Hala Sparta</t>
  </si>
  <si>
    <t>0047144</t>
  </si>
  <si>
    <t>Kampus Hybernská - modro-zelená infrastruktura</t>
  </si>
  <si>
    <t>0046495</t>
  </si>
  <si>
    <t>ZŠ a SŠ Formanská - Újezd u Průhonic</t>
  </si>
  <si>
    <t>0046943</t>
  </si>
  <si>
    <t>ZŠ a SŠ Březiněves - výstavba</t>
  </si>
  <si>
    <t>0046948</t>
  </si>
  <si>
    <t>ZUŠ Jana Hanuše - rek. objektu Bělohorská</t>
  </si>
  <si>
    <t>0046951</t>
  </si>
  <si>
    <t>ZŠ pro žáky se specif.poruch.učení - přístavba</t>
  </si>
  <si>
    <t>0046953</t>
  </si>
  <si>
    <t>Smíchovská SPŠ a gymnázium - navýšení kapacity</t>
  </si>
  <si>
    <t>0046954</t>
  </si>
  <si>
    <t>Gymnázium Na Zatlance - půdní vestavba II-příprava</t>
  </si>
  <si>
    <t>Gymnázium Pergamenka</t>
  </si>
  <si>
    <t>0041436</t>
  </si>
  <si>
    <t>Park vodních sportů Praha</t>
  </si>
  <si>
    <t>0042296</t>
  </si>
  <si>
    <t>Dostavba JÚŠ,etapa 3-hospodářský pavilon a hudební škola</t>
  </si>
  <si>
    <t>0042837</t>
  </si>
  <si>
    <t>Rekonstrukce Gymnázia prof.J.Patočky</t>
  </si>
  <si>
    <t>0043010</t>
  </si>
  <si>
    <t>VOŠ a SPŠ stavební, Dušní, P1 - výstavba tělocvičny</t>
  </si>
  <si>
    <t>0043101</t>
  </si>
  <si>
    <t>SŠ Měsíčková</t>
  </si>
  <si>
    <t>0043359</t>
  </si>
  <si>
    <t>ZŠ pro žáky s poruchami chování</t>
  </si>
  <si>
    <t>0043361</t>
  </si>
  <si>
    <t>Výstavba tělocvičny Voděradská</t>
  </si>
  <si>
    <t>0043727</t>
  </si>
  <si>
    <t>Přístavba MŠ Aloyse Klara</t>
  </si>
  <si>
    <t>0043769</t>
  </si>
  <si>
    <t>Umělecká škola Znojemská</t>
  </si>
  <si>
    <t>0043928</t>
  </si>
  <si>
    <t>Gymnázium Na Zatlance</t>
  </si>
  <si>
    <t>0044800</t>
  </si>
  <si>
    <t>Sportovní hřiště ZŠ Zličín</t>
  </si>
  <si>
    <t>0044806</t>
  </si>
  <si>
    <t>ZŠ Šeberov</t>
  </si>
  <si>
    <t>0045130</t>
  </si>
  <si>
    <t>SŠT Zelený pruh - rekonstrukce bazénu</t>
  </si>
  <si>
    <t>0046822</t>
  </si>
  <si>
    <t>Gymnázium Arabská - víceúčelový sál</t>
  </si>
  <si>
    <t>0046912</t>
  </si>
  <si>
    <t>Gymnázium Na Pražačce - nástavba objektu</t>
  </si>
  <si>
    <t>MHMP - SML</t>
  </si>
  <si>
    <t>0011248</t>
  </si>
  <si>
    <t>EU-IDZ Praha</t>
  </si>
  <si>
    <t>143500999 - OP JAK (EU)</t>
  </si>
  <si>
    <t>143100999 - OP JAK (SR)</t>
  </si>
  <si>
    <t>143100107 - OP JAK (spoluúčast-investice)</t>
  </si>
  <si>
    <t>0042843</t>
  </si>
  <si>
    <t>Granty sport - investice</t>
  </si>
  <si>
    <t>0045293</t>
  </si>
  <si>
    <t>ZŠ a SŠ Vinohradská,P2 - půdní vestavba pro DDM P2</t>
  </si>
  <si>
    <t>0045481</t>
  </si>
  <si>
    <t>ZŠ por. zraku P2 - rek. vestavby a střechy</t>
  </si>
  <si>
    <t>0045614</t>
  </si>
  <si>
    <t>OA Resslova P 2 -  půdní vestavba</t>
  </si>
  <si>
    <t>0045615</t>
  </si>
  <si>
    <t>Gym. E. Krásnohorské P4 -  nástavba auly</t>
  </si>
  <si>
    <t>0046078</t>
  </si>
  <si>
    <t>Gym. Budějovická, P4-přestavba tělocvičny na sál</t>
  </si>
  <si>
    <t>0046848</t>
  </si>
  <si>
    <t>VOŠ a SŠ V. Hollara, P3 – přestavba ateliéru</t>
  </si>
  <si>
    <t>0046896</t>
  </si>
  <si>
    <t>AG Štěpánská P1- přístavba objektu</t>
  </si>
  <si>
    <t>0046899</t>
  </si>
  <si>
    <t>Gymnázium Opatov, P4 - nástavba objektu</t>
  </si>
  <si>
    <t>0046901</t>
  </si>
  <si>
    <t>ZŠ Tolerance, P9 - rekonstrukce elektro</t>
  </si>
  <si>
    <t>0046956</t>
  </si>
  <si>
    <t>SPŠE Ječná, P2 - multifunkční hřiště</t>
  </si>
  <si>
    <t>0047011</t>
  </si>
  <si>
    <t>Gym. J. Heyrovského, P5 - rek. střechy hl. budovy</t>
  </si>
  <si>
    <t>0047012</t>
  </si>
  <si>
    <t>Gym. J. Heyrovského, P5 - rek. pláště TV a bazénu</t>
  </si>
  <si>
    <t>0047076</t>
  </si>
  <si>
    <t>MŠ speciální, P8 Drahanská - rekonstrukce nástavby</t>
  </si>
  <si>
    <t>0047095</t>
  </si>
  <si>
    <t>ZŠ a MŠ Za Invalidovnou, P8 - přístavba</t>
  </si>
  <si>
    <t>0047096</t>
  </si>
  <si>
    <t>ZŠ speciální Starostrašnická, P10 - nástavba</t>
  </si>
  <si>
    <t>0047097</t>
  </si>
  <si>
    <t>DDM Jižní Město, P4 - rekonstrukce střechy</t>
  </si>
  <si>
    <t>0047098</t>
  </si>
  <si>
    <t>MŠ a ZŠ, P9, Bártlova - přestavba kuch.pavilonu</t>
  </si>
  <si>
    <t>0047100</t>
  </si>
  <si>
    <t>SOŠ Jarov, P9-revitalizace objektu-praktická výuka</t>
  </si>
  <si>
    <t>0047101</t>
  </si>
  <si>
    <t>SŠAal Weilova, P10 - objekt pro výuku autoškoly</t>
  </si>
  <si>
    <t>0047102</t>
  </si>
  <si>
    <t>ZŠ a SŠ, P10, Vachkova - modul SŠ praktické</t>
  </si>
  <si>
    <t>0047103</t>
  </si>
  <si>
    <t>MŠ spec. Sluníčko, P5, Deylova - přístavba</t>
  </si>
  <si>
    <t>Celkem správce: 0005 - Mgr. et Mgr. Antonín Klecanda, MBA</t>
  </si>
  <si>
    <t>Správce: 0008 - Mgr. Adam Zábranský</t>
  </si>
  <si>
    <t>0046913</t>
  </si>
  <si>
    <t>Revitalizace Rugby Clubu Tatra Smíchov</t>
  </si>
  <si>
    <t>Celkem správce: 0008 - Mgr. Adam Zábranský</t>
  </si>
  <si>
    <t>05 - Zdravotnictví a sociální oblast</t>
  </si>
  <si>
    <t>CENTRUM SOCIÁLNÍCH SLUŽEB PRAHA</t>
  </si>
  <si>
    <t>0047126</t>
  </si>
  <si>
    <t>Hraniční - rek. prostor pro DS BONA</t>
  </si>
  <si>
    <t>0047127</t>
  </si>
  <si>
    <t>Rek. Vladimírova pro AD pro ženy a NDC</t>
  </si>
  <si>
    <t>DOZP LOCHOVICE</t>
  </si>
  <si>
    <t>0047120</t>
  </si>
  <si>
    <t>Vybudování FVE s úložištěm do bateriových zdrojů</t>
  </si>
  <si>
    <t>DS HEŘMANŮV MĚSTEC</t>
  </si>
  <si>
    <t>0046839</t>
  </si>
  <si>
    <t>Rekonstrukce podkroví ve východní části</t>
  </si>
  <si>
    <t>DpS CHODOV</t>
  </si>
  <si>
    <t>0043382</t>
  </si>
  <si>
    <t>Rek. podkroví, I. a II. patra</t>
  </si>
  <si>
    <t>0046515</t>
  </si>
  <si>
    <t>Rek. vzduchotechniky na budově A a B</t>
  </si>
  <si>
    <t>DpS ELIŠKY PURKYŇOVÉ</t>
  </si>
  <si>
    <t>0045289</t>
  </si>
  <si>
    <t>Rekonstrukce budov Šolínova</t>
  </si>
  <si>
    <t>DpS HÁJE</t>
  </si>
  <si>
    <t>0047115</t>
  </si>
  <si>
    <t>Rekonstrukce pokojů na odd. B2</t>
  </si>
  <si>
    <t>DpS KOBYLISY</t>
  </si>
  <si>
    <t>0047118</t>
  </si>
  <si>
    <t>Vzduchotechnika celého zařízení</t>
  </si>
  <si>
    <t>DpS ĎÁBLICE</t>
  </si>
  <si>
    <t>0047116</t>
  </si>
  <si>
    <t>Rek. koupelen,WC, stoupaček a kanalizace, budova A</t>
  </si>
  <si>
    <t>DĚTSKÉ CENTRUM PAPRSEK</t>
  </si>
  <si>
    <t>0046847</t>
  </si>
  <si>
    <t>Nástavba ve středisku Prosek</t>
  </si>
  <si>
    <t>0047077</t>
  </si>
  <si>
    <t>Rekonstrukce Hloubětín - Vaňkova</t>
  </si>
  <si>
    <t>0047123</t>
  </si>
  <si>
    <t>Rek. přízemí Denního stacionáře Vokovice</t>
  </si>
  <si>
    <t>ICSS ODLOCHOVICE</t>
  </si>
  <si>
    <t>0047121</t>
  </si>
  <si>
    <t>Zvedací vany - 4ks</t>
  </si>
  <si>
    <t>0047122</t>
  </si>
  <si>
    <t>Rekonstrukce č.p. 34 Roudný</t>
  </si>
  <si>
    <t>0040506</t>
  </si>
  <si>
    <t>DPS Nebušice-rozšíření</t>
  </si>
  <si>
    <t>0041703</t>
  </si>
  <si>
    <t>DC Paprsek - Rokytka</t>
  </si>
  <si>
    <t>0041799</t>
  </si>
  <si>
    <t>Domov seniorů Dolní Počernice</t>
  </si>
  <si>
    <t>0042872</t>
  </si>
  <si>
    <t>Dům seniorů Bohnice</t>
  </si>
  <si>
    <t>0044119</t>
  </si>
  <si>
    <t>Palata II - výstavba budovy</t>
  </si>
  <si>
    <t>0045150</t>
  </si>
  <si>
    <t>Terezín - rek. objektu Dlouhá</t>
  </si>
  <si>
    <t>0045502</t>
  </si>
  <si>
    <t>Terezín - rek. objektu 28. října</t>
  </si>
  <si>
    <t>0047087</t>
  </si>
  <si>
    <t>Plovoucí heliport Praha – Vyšehrad</t>
  </si>
  <si>
    <t>ZAHRADA PRO DUŠI</t>
  </si>
  <si>
    <t>0047089</t>
  </si>
  <si>
    <t>Repetitivní transkraniální magnetická stimulace</t>
  </si>
  <si>
    <t>0047090</t>
  </si>
  <si>
    <t>2 ks plně vybavené kuchyně pro ZDVOP</t>
  </si>
  <si>
    <t>ZDRAV.ZÁCHR.SLUŽBA HMP</t>
  </si>
  <si>
    <t>0043971</t>
  </si>
  <si>
    <t>Rekonstrukce budovy Nádražní</t>
  </si>
  <si>
    <t>06 - Kultura a cestovní ruch</t>
  </si>
  <si>
    <t>Správce: 0001 - RNDr. Daniel Mazur, Ph.D.</t>
  </si>
  <si>
    <t>HVĚZDÁRNA A PLANETÁRIUM HL.M.PRAHY</t>
  </si>
  <si>
    <t>0046394</t>
  </si>
  <si>
    <t>Nový projekční systém pro Planetárium Praha</t>
  </si>
  <si>
    <t>Celkem správce: 0001 - RNDr. Daniel Mazur, Ph.D.</t>
  </si>
  <si>
    <t>0046658</t>
  </si>
  <si>
    <t>Vltavská filharmonie - proj. dok. - SOD - BIG</t>
  </si>
  <si>
    <t>DIVADLO SPEJBLA A HURVÍNKA</t>
  </si>
  <si>
    <t>0047147</t>
  </si>
  <si>
    <t>Výměna sedadel v hlavním sále divadla</t>
  </si>
  <si>
    <t>DIVADLO V DLOUHÉ</t>
  </si>
  <si>
    <t>0045169</t>
  </si>
  <si>
    <t>Pořízení nových sedaček hlediště</t>
  </si>
  <si>
    <t>GALERIE HL.M.PRAHY</t>
  </si>
  <si>
    <t>0041590</t>
  </si>
  <si>
    <t>Revit. Colloredo-Mansfeld. paláce</t>
  </si>
  <si>
    <t>0044048</t>
  </si>
  <si>
    <t>Rek.a restaurování pomníků a veřejných plastik</t>
  </si>
  <si>
    <t>0045171</t>
  </si>
  <si>
    <t>Rekonstrukce areálu Bouchalka</t>
  </si>
  <si>
    <t>0045983</t>
  </si>
  <si>
    <t>Rekonstrukce ateliéru Hany Wichterlové - Újezd</t>
  </si>
  <si>
    <t>0046823</t>
  </si>
  <si>
    <t>Rekonstrukce Divadla na Vinohradech</t>
  </si>
  <si>
    <t>0046976</t>
  </si>
  <si>
    <t>Šlechtova restaurace, 2. část</t>
  </si>
  <si>
    <t>MHMP - KUC</t>
  </si>
  <si>
    <t>0047145</t>
  </si>
  <si>
    <t>Investiční granty v oblasti kultury 2025</t>
  </si>
  <si>
    <t>000000116 - Investiční granty z rozpočtu HMP</t>
  </si>
  <si>
    <t>MUZEUM HL.M. PRAHY</t>
  </si>
  <si>
    <t>0007778</t>
  </si>
  <si>
    <t>Rek.a obn. hl.budovy a výst.nové</t>
  </si>
  <si>
    <t>0043432</t>
  </si>
  <si>
    <t>Rek. Domu U Zlatého prstenu</t>
  </si>
  <si>
    <t>0045984</t>
  </si>
  <si>
    <t>Expozice v hlavní budově muzea</t>
  </si>
  <si>
    <t>0045987</t>
  </si>
  <si>
    <t>Expozice v Paláci Clam-Gallas</t>
  </si>
  <si>
    <t>0047148</t>
  </si>
  <si>
    <t>Rekonstrukce Paláce Desfours (Florenc)</t>
  </si>
  <si>
    <t>MĚSTSKÁ DIVADLA PRAŽSKÁ</t>
  </si>
  <si>
    <t>0047146</t>
  </si>
  <si>
    <t>Modernizace světelných parků MDP - LED technologie</t>
  </si>
  <si>
    <t>NKP VYŠEHRAD</t>
  </si>
  <si>
    <t>0046396</t>
  </si>
  <si>
    <t>Nová stálá expozice v Gotickém sklepu</t>
  </si>
  <si>
    <t>0047088</t>
  </si>
  <si>
    <t>Stavební úpravy objektů vstupní expozice</t>
  </si>
  <si>
    <t>SYMFONICKÝ ORCHESTR HL.M.PRAHY FOK</t>
  </si>
  <si>
    <t>0045989</t>
  </si>
  <si>
    <t>Obnova a dopl.tech.vybavení kostela Šimona a Judy</t>
  </si>
  <si>
    <t>0047027</t>
  </si>
  <si>
    <t>Obnova varhan v kostele sv. Šimona a Judy</t>
  </si>
  <si>
    <t>0040774</t>
  </si>
  <si>
    <t>Areál Výstaviště</t>
  </si>
  <si>
    <t>0047130</t>
  </si>
  <si>
    <t>Výst. Areál - veřejné osvětlení 2.et.</t>
  </si>
  <si>
    <t>0047131</t>
  </si>
  <si>
    <t>Výst. Lapidárium - rek. 2. et.</t>
  </si>
  <si>
    <t>0047132</t>
  </si>
  <si>
    <t>Výst. Maroldovo Panorama - rekonstrukce</t>
  </si>
  <si>
    <t>0047133</t>
  </si>
  <si>
    <t>Výst. Pavilon J - rek. 1. a 2. NP</t>
  </si>
  <si>
    <t>0047153</t>
  </si>
  <si>
    <t>Výst. Areál - park. plocha - řeš. dopravy v klidu</t>
  </si>
  <si>
    <t>0047154</t>
  </si>
  <si>
    <t>Výst. Areál - Rozvodna u pavilonu J</t>
  </si>
  <si>
    <t>0047155</t>
  </si>
  <si>
    <t>Výst. Bikepark - 2. etapa</t>
  </si>
  <si>
    <t>0045029</t>
  </si>
  <si>
    <t>Rek. a dost. Průmyslového paláce</t>
  </si>
  <si>
    <t>07 - Bezpečnost</t>
  </si>
  <si>
    <t>MHMP - BEZ</t>
  </si>
  <si>
    <t>0046952</t>
  </si>
  <si>
    <t>Dotace pro HZS-Systémová podpora HZS hl. m. Prahy</t>
  </si>
  <si>
    <t>0047086</t>
  </si>
  <si>
    <t>Modernizace technologií OSKŠ HMP</t>
  </si>
  <si>
    <t>0047159</t>
  </si>
  <si>
    <t>HS1 Sokolská - kotelna</t>
  </si>
  <si>
    <t>0042973</t>
  </si>
  <si>
    <t>Výstavba has.zbrojnice Praha 13</t>
  </si>
  <si>
    <t>0042974</t>
  </si>
  <si>
    <t>Výstavba has.zbrojnice Nebušice</t>
  </si>
  <si>
    <t>0042977</t>
  </si>
  <si>
    <t>Výstavba has.zbrojnice Zličín</t>
  </si>
  <si>
    <t>0044436</t>
  </si>
  <si>
    <t>Hasičská zbrojnice a stanoviště ZZS - Běchovice</t>
  </si>
  <si>
    <t>0044528</t>
  </si>
  <si>
    <t>Modernizace základny Letecké záchranné služby</t>
  </si>
  <si>
    <t>MHMP - OIC</t>
  </si>
  <si>
    <t>0004730</t>
  </si>
  <si>
    <t>Výstavba elektronických sirén</t>
  </si>
  <si>
    <t>0040101</t>
  </si>
  <si>
    <t>Inf.systém Krizového řízení (ISKŘ)</t>
  </si>
  <si>
    <t>0040459</t>
  </si>
  <si>
    <t>Rozšíření a integrace Městského kamerového systému</t>
  </si>
  <si>
    <t>0040985</t>
  </si>
  <si>
    <t>Projekty rozvoje IS MP HMP</t>
  </si>
  <si>
    <t>0041946</t>
  </si>
  <si>
    <t>Bezpečnost IS/ICT</t>
  </si>
  <si>
    <t>0042568</t>
  </si>
  <si>
    <t>Zvýšení spolehlivosti MRS 2.Etapa</t>
  </si>
  <si>
    <t>0046790</t>
  </si>
  <si>
    <t>Etapa 0002 projekt MOS Malovanka</t>
  </si>
  <si>
    <t>MHMP MĚSTSKÁ POLICIE</t>
  </si>
  <si>
    <t>0041441</t>
  </si>
  <si>
    <t>Stroje a zařízení nezahrnuté do rozpočtu (SZNR)</t>
  </si>
  <si>
    <t>0041718</t>
  </si>
  <si>
    <t>Technické zhodnocení majetku</t>
  </si>
  <si>
    <t>SPRÁVA SLUŽEB HL.M.PRAHY</t>
  </si>
  <si>
    <t>Náhradní zdroj el.energie - budova Dubeč</t>
  </si>
  <si>
    <t>Nákup tří odtahových vozidel</t>
  </si>
  <si>
    <t>Odstranění sedimentů ze dna Čertovky</t>
  </si>
  <si>
    <t>Rek. podlahy v garážích-budova č.4 Kundratka</t>
  </si>
  <si>
    <t>Rekonstrukce protipovodňové zdi - Říční ulice</t>
  </si>
  <si>
    <t>SZNR</t>
  </si>
  <si>
    <t>Terénní vysokozdvižný vozík - 2 kusy</t>
  </si>
  <si>
    <t>08 - Hospodářství</t>
  </si>
  <si>
    <t>0044675</t>
  </si>
  <si>
    <t>Obnova, modernizace a výstavba soustavy VO HMP</t>
  </si>
  <si>
    <t>0045441</t>
  </si>
  <si>
    <t>Upgrade sítě VO k dobíjení e-mobility</t>
  </si>
  <si>
    <t>0046004</t>
  </si>
  <si>
    <t>Městský mobiliář</t>
  </si>
  <si>
    <t>0044674</t>
  </si>
  <si>
    <t>Rekonstrukce kostelů a kaplí</t>
  </si>
  <si>
    <t>0047174</t>
  </si>
  <si>
    <t>Rek. cerkve sv. archanděla Michaela</t>
  </si>
  <si>
    <t>MHMP - EVM</t>
  </si>
  <si>
    <t>0045478</t>
  </si>
  <si>
    <t>Nadlimitní věcná břemena</t>
  </si>
  <si>
    <t>0044074</t>
  </si>
  <si>
    <t>Nebytové objekty a stavby</t>
  </si>
  <si>
    <t>0045184</t>
  </si>
  <si>
    <t>Výkupy pozemků, budov a staveb - HOM</t>
  </si>
  <si>
    <t>0046341</t>
  </si>
  <si>
    <t>Rek. nemovitostí ve vlastnictví HMP</t>
  </si>
  <si>
    <t>0047134</t>
  </si>
  <si>
    <t>Bazén Šutka - modernizace systému MaR</t>
  </si>
  <si>
    <t>0047135</t>
  </si>
  <si>
    <t>HT Hala 14,15,16 – stavební úpravy</t>
  </si>
  <si>
    <t>0047136</t>
  </si>
  <si>
    <t>HT Hala 19 – stavební úpravy</t>
  </si>
  <si>
    <t>0047137</t>
  </si>
  <si>
    <t>HT Hala 22 – modernizace elektroinstalace</t>
  </si>
  <si>
    <t>0047138</t>
  </si>
  <si>
    <t>HT Hala 24 – realizace 1. NP</t>
  </si>
  <si>
    <t>0047139</t>
  </si>
  <si>
    <t>HT Hala 26 – stavební úpravy</t>
  </si>
  <si>
    <t>0047140</t>
  </si>
  <si>
    <t>HT Hala 41 – rekonstrukce</t>
  </si>
  <si>
    <t>0047141</t>
  </si>
  <si>
    <t>HT Hala 7,8,9 – stavební úpravy</t>
  </si>
  <si>
    <t>0047142</t>
  </si>
  <si>
    <t>Národní 43 - rek. uliční fasády a repase oken</t>
  </si>
  <si>
    <t>0047156</t>
  </si>
  <si>
    <t>HT Hala 1 - stavební úpravy</t>
  </si>
  <si>
    <t>0047157</t>
  </si>
  <si>
    <t>HT Hala 13 – stavební úpravy</t>
  </si>
  <si>
    <t>0047158</t>
  </si>
  <si>
    <t>HT technická infrastruktura</t>
  </si>
  <si>
    <t>0047170</t>
  </si>
  <si>
    <t>Revitalizace obj. č. 4 - Burza, Holeš. tržnice</t>
  </si>
  <si>
    <t>MHMP - ROZ</t>
  </si>
  <si>
    <t>0047173</t>
  </si>
  <si>
    <t>Vklad do zákl. kap. Pražské Služby a.s. (biop.st.)</t>
  </si>
  <si>
    <t>HŘBITOVY A POHŘ. SLUŽBY</t>
  </si>
  <si>
    <t>0046589</t>
  </si>
  <si>
    <t>Obnova vozového parku - technická vozidla</t>
  </si>
  <si>
    <t>0046893</t>
  </si>
  <si>
    <t>Revitalizace cestní sítě - hřbitov Vršovice</t>
  </si>
  <si>
    <t>0047091</t>
  </si>
  <si>
    <t>Olšany – výstavba nové zdi v ul. u Náklad. nádraží</t>
  </si>
  <si>
    <t>0044071</t>
  </si>
  <si>
    <t>Dům Opatov</t>
  </si>
  <si>
    <t>0044673</t>
  </si>
  <si>
    <t>Bytové objekty</t>
  </si>
  <si>
    <t>09 - Vnitřní správa</t>
  </si>
  <si>
    <t>0002912</t>
  </si>
  <si>
    <t>Výpočetní technika a progr. vybav. pro MHMP</t>
  </si>
  <si>
    <t>0008936</t>
  </si>
  <si>
    <t>Centrum IT služeb a Lítačka</t>
  </si>
  <si>
    <t>0011279</t>
  </si>
  <si>
    <t>EU - Rozvoj Digitální technické mapy HMP</t>
  </si>
  <si>
    <t>0040082</t>
  </si>
  <si>
    <t>Agendové a provozní IS</t>
  </si>
  <si>
    <t>0040083</t>
  </si>
  <si>
    <t>Systémy pro správu dokumentů (DMS)</t>
  </si>
  <si>
    <t>0040099</t>
  </si>
  <si>
    <t>Portály, weby a mobilní aplikace</t>
  </si>
  <si>
    <t>0040106</t>
  </si>
  <si>
    <t>Datová centra</t>
  </si>
  <si>
    <t>0040444</t>
  </si>
  <si>
    <t>Ekonomické IS</t>
  </si>
  <si>
    <t>0040445</t>
  </si>
  <si>
    <t>GIS, mapové služby a geoinformace</t>
  </si>
  <si>
    <t>0040449</t>
  </si>
  <si>
    <t>Metropolitní datové sítě</t>
  </si>
  <si>
    <t>0041729</t>
  </si>
  <si>
    <t>Integrační platforma a datový sklad</t>
  </si>
  <si>
    <t>0041731</t>
  </si>
  <si>
    <t>Správa identit (IDM)</t>
  </si>
  <si>
    <t>0041943</t>
  </si>
  <si>
    <t>Centrální Service Desk</t>
  </si>
  <si>
    <t>0041944</t>
  </si>
  <si>
    <t>Systémy spisové služby a podpůrných služeb</t>
  </si>
  <si>
    <t>MHMP - PRI</t>
  </si>
  <si>
    <t>0046189</t>
  </si>
  <si>
    <t>Smart City v PRI</t>
  </si>
  <si>
    <t>Správce: 0012 - ředitel MHMP</t>
  </si>
  <si>
    <t>MHMP - AMP</t>
  </si>
  <si>
    <t>0045196</t>
  </si>
  <si>
    <t>Nákup archiválií a akvizicí</t>
  </si>
  <si>
    <t>0046825</t>
  </si>
  <si>
    <t>Výměna dezinfekční linky v AMP</t>
  </si>
  <si>
    <t>0047079</t>
  </si>
  <si>
    <t>Dl. obnova a modernizace systémů a technologií AMP</t>
  </si>
  <si>
    <t>MHMP - SLU</t>
  </si>
  <si>
    <t>0005778</t>
  </si>
  <si>
    <t>Obměna a doplnění rozmnožovací techniky</t>
  </si>
  <si>
    <t>0006104</t>
  </si>
  <si>
    <t>Obměna vozidel autoparku MHMP</t>
  </si>
  <si>
    <t>0042579</t>
  </si>
  <si>
    <t>Rozvoj a obnova JBS</t>
  </si>
  <si>
    <t>0042712</t>
  </si>
  <si>
    <t>Zhodnocení komplexu budov MHMP v rámci EPC</t>
  </si>
  <si>
    <t>0042894</t>
  </si>
  <si>
    <t>Rekonstrukce Staroměstské radnice</t>
  </si>
  <si>
    <t>0042972</t>
  </si>
  <si>
    <t>Licence a autorská práva</t>
  </si>
  <si>
    <t>0044088</t>
  </si>
  <si>
    <t>Vybavení objektů MHMP</t>
  </si>
  <si>
    <t>0044089</t>
  </si>
  <si>
    <t>Úpravy objektů MHMP</t>
  </si>
  <si>
    <t>0045192</t>
  </si>
  <si>
    <t>Strukturovaná kabeláž Nové radnice</t>
  </si>
  <si>
    <t>Celkem správce: 0012 - ředitel MHMP</t>
  </si>
  <si>
    <t>10 - Pokladní správa</t>
  </si>
  <si>
    <t>Správce: 0013 - Ing. Zdeněk Kovářík</t>
  </si>
  <si>
    <t>0042466</t>
  </si>
  <si>
    <t>MČ - investiční rezerva - UM</t>
  </si>
  <si>
    <t>0042584</t>
  </si>
  <si>
    <t>MČ - rezerva na spolufin.projektů EU/EHP - UF</t>
  </si>
  <si>
    <t>0046697</t>
  </si>
  <si>
    <t>Rezerva na kapitálové výdaje</t>
  </si>
  <si>
    <t>0046867</t>
  </si>
  <si>
    <t>MČ – neinvestiční/investiční rezerva – UP</t>
  </si>
  <si>
    <t>0046868</t>
  </si>
  <si>
    <t>HMP – rezerva na spolufin. projektů EU/EHP</t>
  </si>
  <si>
    <t>0046918</t>
  </si>
  <si>
    <t>HMP – rezerva pro zvýšení školských kapacit</t>
  </si>
  <si>
    <t>0046920</t>
  </si>
  <si>
    <t>HMP - rezerva na rekonstrukce a přestavby škol</t>
  </si>
  <si>
    <t>Celkem správce: 0013 - Ing. Zdeněk Kovářík</t>
  </si>
  <si>
    <t>KAPITOLY  C E L K E M</t>
  </si>
  <si>
    <t>CELKEM</t>
  </si>
  <si>
    <t>Správce: 0001 - doc. MUDr. Bohuslav Svoboda, CSc.</t>
  </si>
  <si>
    <t>Správce: 0002 - doc. MUDr. Bohuslav Svoboda CSc.</t>
  </si>
  <si>
    <t>Správce: 0005 - Mgr. et Mgr. Antonín Klecanda</t>
  </si>
  <si>
    <t>Kapitola</t>
  </si>
  <si>
    <t xml:space="preserve">KV 2025  </t>
  </si>
  <si>
    <t>Rozpočet kapitálových výdajů vlastního HMP na rok 2025 v tis. Kč</t>
  </si>
  <si>
    <t>DS DOBŘICHOVICE</t>
  </si>
  <si>
    <t>0042536</t>
  </si>
  <si>
    <t>Přístavba a rekonstrukce DS Dobřichovice</t>
  </si>
  <si>
    <t>0043936</t>
  </si>
  <si>
    <t>Karlínské gymnázium, P8 - sanace suterénu</t>
  </si>
  <si>
    <t>0046470</t>
  </si>
  <si>
    <t>ZUŠ P9 - přístavba hlavní budovy</t>
  </si>
  <si>
    <t>0046646</t>
  </si>
  <si>
    <t>ZUŠ Jana Hanuše, P 6 – přístavba k obj. Bělohorská</t>
  </si>
  <si>
    <t>0046898</t>
  </si>
  <si>
    <t>0046957</t>
  </si>
  <si>
    <t>VOŠ a SOŠ, umprum P3 – rek. oken dvorní trakt</t>
  </si>
  <si>
    <t>0047195</t>
  </si>
  <si>
    <t>0047196</t>
  </si>
  <si>
    <t>0047197</t>
  </si>
  <si>
    <t>0047198</t>
  </si>
  <si>
    <t>0047199</t>
  </si>
  <si>
    <t>0047200</t>
  </si>
  <si>
    <t>0047201</t>
  </si>
  <si>
    <t>0047202</t>
  </si>
  <si>
    <t>0047203</t>
  </si>
  <si>
    <t>0047204</t>
  </si>
  <si>
    <t>0047205</t>
  </si>
  <si>
    <t>0047206</t>
  </si>
  <si>
    <t>0047207</t>
  </si>
  <si>
    <t>0047208</t>
  </si>
  <si>
    <t>0047209</t>
  </si>
  <si>
    <t>0047210</t>
  </si>
  <si>
    <t>0047211</t>
  </si>
  <si>
    <t>0047212</t>
  </si>
  <si>
    <t>0047213</t>
  </si>
  <si>
    <t>0047214</t>
  </si>
  <si>
    <t>0047215</t>
  </si>
  <si>
    <t>0047216</t>
  </si>
  <si>
    <t>0047217</t>
  </si>
  <si>
    <t>0047218</t>
  </si>
  <si>
    <t>0047219</t>
  </si>
  <si>
    <t>0047220</t>
  </si>
  <si>
    <t>0047221</t>
  </si>
  <si>
    <t>0047222</t>
  </si>
  <si>
    <t>0047223</t>
  </si>
  <si>
    <t>0047225</t>
  </si>
  <si>
    <t>0047226</t>
  </si>
  <si>
    <t>0047227</t>
  </si>
  <si>
    <t>0047228</t>
  </si>
  <si>
    <t>0047229</t>
  </si>
  <si>
    <t>0047230</t>
  </si>
  <si>
    <t>0047231</t>
  </si>
  <si>
    <t>0047232</t>
  </si>
  <si>
    <t>0047233</t>
  </si>
  <si>
    <t>0047234</t>
  </si>
  <si>
    <t>0047236</t>
  </si>
  <si>
    <t>0047237</t>
  </si>
  <si>
    <t>0047238</t>
  </si>
  <si>
    <t>0047239</t>
  </si>
  <si>
    <t>0047240</t>
  </si>
  <si>
    <t>0047241</t>
  </si>
  <si>
    <t>0047242</t>
  </si>
  <si>
    <t>0047243</t>
  </si>
  <si>
    <t>0047244</t>
  </si>
  <si>
    <t>0047245</t>
  </si>
  <si>
    <t>0047246</t>
  </si>
  <si>
    <t>0047247</t>
  </si>
  <si>
    <t>0047249</t>
  </si>
  <si>
    <t>0047250</t>
  </si>
  <si>
    <t>0047251</t>
  </si>
  <si>
    <t>0047252</t>
  </si>
  <si>
    <t>0047253</t>
  </si>
  <si>
    <t>0047254</t>
  </si>
  <si>
    <t>0047255</t>
  </si>
  <si>
    <t>0047256</t>
  </si>
  <si>
    <t>0047257</t>
  </si>
  <si>
    <t>0047258</t>
  </si>
  <si>
    <t>0047259</t>
  </si>
  <si>
    <t>0047260</t>
  </si>
  <si>
    <t>0047261</t>
  </si>
  <si>
    <t>0047262</t>
  </si>
  <si>
    <t>0047263</t>
  </si>
  <si>
    <t>0047264</t>
  </si>
  <si>
    <t>0047265</t>
  </si>
  <si>
    <t>0047266</t>
  </si>
  <si>
    <t>0047267</t>
  </si>
  <si>
    <t>0047268</t>
  </si>
  <si>
    <t>0047269</t>
  </si>
  <si>
    <t>0047270</t>
  </si>
  <si>
    <t>0047271</t>
  </si>
  <si>
    <t>0047272</t>
  </si>
  <si>
    <t>0047273</t>
  </si>
  <si>
    <t>0047274</t>
  </si>
  <si>
    <t>0047275</t>
  </si>
  <si>
    <t>0047276</t>
  </si>
  <si>
    <t>0047277</t>
  </si>
  <si>
    <t>0047278</t>
  </si>
  <si>
    <t>0047279</t>
  </si>
  <si>
    <t>0047280</t>
  </si>
  <si>
    <t>0047281</t>
  </si>
  <si>
    <t>0047282</t>
  </si>
  <si>
    <t>0047283</t>
  </si>
  <si>
    <t>0047284</t>
  </si>
  <si>
    <t>0047285</t>
  </si>
  <si>
    <t>0047286</t>
  </si>
  <si>
    <t>Nové Dvory PROJEKT 7</t>
  </si>
  <si>
    <t>Nové Dvory PROJEKT 1</t>
  </si>
  <si>
    <t>GYM. J. Heyrovského, P 5 - nástavba</t>
  </si>
  <si>
    <t>000000999 - Fin.prostř. HMP na  předfin. proj.</t>
  </si>
  <si>
    <t xml:space="preserve"> Z toho: </t>
  </si>
  <si>
    <t>vlastní zdroje HMP</t>
  </si>
  <si>
    <t>předfinancování + SFDI + FRDB + zapojení úspor</t>
  </si>
  <si>
    <t>Příloha č. 2d k usnesení Zastupitelstva HMP č. 19/1 ze dne 12.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</si>
</sst>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u/>
      <sz val="14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4"/>
      <name val="Arial CE"/>
      <family val="2"/>
      <charset val="238"/>
    </font>
    <font>
      <b/>
      <sz val="16"/>
      <name val="Arial CE"/>
      <charset val="238"/>
    </font>
    <font>
      <i/>
      <u/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40">
    <xf numFmtId="0" fontId="0" fillId="0" borderId="0" xfId="0"/>
    <xf numFmtId="49" fontId="2" fillId="0" borderId="0" xfId="1" applyNumberFormat="1"/>
    <xf numFmtId="49" fontId="3" fillId="2" borderId="0" xfId="1" applyNumberFormat="1" applyFont="1" applyFill="1" applyAlignment="1">
      <alignment horizontal="centerContinuous" vertical="center"/>
    </xf>
    <xf numFmtId="4" fontId="3" fillId="2" borderId="0" xfId="1" applyNumberFormat="1" applyFont="1" applyFill="1" applyAlignment="1">
      <alignment horizontal="centerContinuous" vertical="center"/>
    </xf>
    <xf numFmtId="4" fontId="2" fillId="0" borderId="0" xfId="1" applyNumberFormat="1"/>
    <xf numFmtId="0" fontId="2" fillId="0" borderId="0" xfId="1"/>
    <xf numFmtId="49" fontId="3" fillId="0" borderId="0" xfId="1" applyNumberFormat="1" applyFont="1"/>
    <xf numFmtId="49" fontId="4" fillId="0" borderId="0" xfId="1" applyNumberFormat="1" applyFont="1" applyAlignment="1">
      <alignment horizontal="left"/>
    </xf>
    <xf numFmtId="164" fontId="5" fillId="0" borderId="0" xfId="1" applyNumberFormat="1" applyFont="1"/>
    <xf numFmtId="49" fontId="5" fillId="0" borderId="0" xfId="1" applyNumberFormat="1" applyFont="1"/>
    <xf numFmtId="4" fontId="5" fillId="0" borderId="0" xfId="1" applyNumberFormat="1" applyFont="1" applyAlignment="1">
      <alignment wrapText="1"/>
    </xf>
    <xf numFmtId="4" fontId="6" fillId="0" borderId="0" xfId="1" applyNumberFormat="1" applyFont="1" applyAlignment="1">
      <alignment horizontal="right" wrapText="1"/>
    </xf>
    <xf numFmtId="4" fontId="2" fillId="0" borderId="0" xfId="1" applyNumberFormat="1" applyAlignment="1">
      <alignment wrapText="1"/>
    </xf>
    <xf numFmtId="164" fontId="2" fillId="0" borderId="0" xfId="1" applyNumberFormat="1"/>
    <xf numFmtId="49" fontId="7" fillId="3" borderId="1" xfId="1" applyNumberFormat="1" applyFont="1" applyFill="1" applyBorder="1" applyAlignment="1">
      <alignment horizontal="left" wrapText="1"/>
    </xf>
    <xf numFmtId="164" fontId="7" fillId="3" borderId="2" xfId="1" applyNumberFormat="1" applyFont="1" applyFill="1" applyBorder="1" applyAlignment="1">
      <alignment horizontal="left" wrapText="1"/>
    </xf>
    <xf numFmtId="49" fontId="7" fillId="3" borderId="3" xfId="1" applyNumberFormat="1" applyFont="1" applyFill="1" applyBorder="1" applyAlignment="1">
      <alignment horizontal="left" wrapText="1"/>
    </xf>
    <xf numFmtId="4" fontId="7" fillId="3" borderId="3" xfId="1" applyNumberFormat="1" applyFont="1" applyFill="1" applyBorder="1" applyAlignment="1">
      <alignment horizontal="left" wrapText="1"/>
    </xf>
    <xf numFmtId="49" fontId="8" fillId="0" borderId="4" xfId="1" applyNumberFormat="1" applyFont="1" applyBorder="1" applyAlignment="1">
      <alignment horizontal="center" vertical="top" wrapText="1"/>
    </xf>
    <xf numFmtId="164" fontId="8" fillId="0" borderId="5" xfId="1" applyNumberFormat="1" applyFont="1" applyBorder="1" applyAlignment="1">
      <alignment horizontal="center" vertical="top" wrapText="1"/>
    </xf>
    <xf numFmtId="49" fontId="8" fillId="0" borderId="6" xfId="1" applyNumberFormat="1" applyFont="1" applyBorder="1" applyAlignment="1">
      <alignment horizontal="center" vertical="top" wrapText="1"/>
    </xf>
    <xf numFmtId="4" fontId="8" fillId="0" borderId="5" xfId="1" applyNumberFormat="1" applyFont="1" applyBorder="1" applyAlignment="1">
      <alignment horizontal="center" vertical="top" wrapText="1"/>
    </xf>
    <xf numFmtId="4" fontId="8" fillId="0" borderId="6" xfId="1" applyNumberFormat="1" applyFont="1" applyBorder="1" applyAlignment="1">
      <alignment horizontal="center" vertical="top" wrapText="1"/>
    </xf>
    <xf numFmtId="49" fontId="8" fillId="0" borderId="7" xfId="1" applyNumberFormat="1" applyFont="1" applyBorder="1" applyAlignment="1">
      <alignment horizontal="center" vertical="top" wrapText="1"/>
    </xf>
    <xf numFmtId="164" fontId="8" fillId="0" borderId="8" xfId="1" applyNumberFormat="1" applyFont="1" applyBorder="1" applyAlignment="1">
      <alignment horizontal="center" vertical="top" wrapText="1"/>
    </xf>
    <xf numFmtId="49" fontId="8" fillId="0" borderId="9" xfId="1" applyNumberFormat="1" applyFont="1" applyBorder="1" applyAlignment="1">
      <alignment horizontal="left" vertical="top" wrapText="1"/>
    </xf>
    <xf numFmtId="4" fontId="8" fillId="0" borderId="8" xfId="1" applyNumberFormat="1" applyFont="1" applyBorder="1" applyAlignment="1">
      <alignment horizontal="center" vertical="top" wrapText="1"/>
    </xf>
    <xf numFmtId="4" fontId="8" fillId="0" borderId="9" xfId="1" applyNumberFormat="1" applyFont="1" applyBorder="1" applyAlignment="1">
      <alignment horizontal="center" vertical="top" wrapText="1"/>
    </xf>
    <xf numFmtId="49" fontId="8" fillId="4" borderId="1" xfId="1" applyNumberFormat="1" applyFont="1" applyFill="1" applyBorder="1"/>
    <xf numFmtId="164" fontId="8" fillId="4" borderId="2" xfId="1" applyNumberFormat="1" applyFont="1" applyFill="1" applyBorder="1"/>
    <xf numFmtId="49" fontId="8" fillId="4" borderId="3" xfId="1" applyNumberFormat="1" applyFont="1" applyFill="1" applyBorder="1"/>
    <xf numFmtId="4" fontId="8" fillId="4" borderId="10" xfId="1" applyNumberFormat="1" applyFont="1" applyFill="1" applyBorder="1" applyAlignment="1">
      <alignment wrapText="1"/>
    </xf>
    <xf numFmtId="4" fontId="8" fillId="4" borderId="3" xfId="1" applyNumberFormat="1" applyFont="1" applyFill="1" applyBorder="1" applyAlignment="1">
      <alignment wrapText="1"/>
    </xf>
    <xf numFmtId="49" fontId="8" fillId="0" borderId="11" xfId="1" applyNumberFormat="1" applyFont="1" applyBorder="1" applyAlignment="1">
      <alignment horizontal="left"/>
    </xf>
    <xf numFmtId="164" fontId="8" fillId="0" borderId="12" xfId="1" applyNumberFormat="1" applyFont="1" applyBorder="1" applyAlignment="1">
      <alignment horizontal="center"/>
    </xf>
    <xf numFmtId="49" fontId="8" fillId="0" borderId="13" xfId="1" applyNumberFormat="1" applyFont="1" applyBorder="1" applyAlignment="1">
      <alignment horizontal="left"/>
    </xf>
    <xf numFmtId="4" fontId="8" fillId="0" borderId="12" xfId="1" applyNumberFormat="1" applyFont="1" applyBorder="1" applyAlignment="1">
      <alignment horizontal="right" wrapText="1"/>
    </xf>
    <xf numFmtId="4" fontId="8" fillId="0" borderId="13" xfId="1" applyNumberFormat="1" applyFont="1" applyBorder="1" applyAlignment="1">
      <alignment horizontal="right" wrapText="1"/>
    </xf>
    <xf numFmtId="4" fontId="8" fillId="0" borderId="13" xfId="1" applyNumberFormat="1" applyFont="1" applyBorder="1" applyAlignment="1">
      <alignment wrapText="1"/>
    </xf>
    <xf numFmtId="49" fontId="9" fillId="0" borderId="11" xfId="1" applyNumberFormat="1" applyFont="1" applyBorder="1" applyAlignment="1">
      <alignment horizontal="left"/>
    </xf>
    <xf numFmtId="164" fontId="9" fillId="0" borderId="12" xfId="1" applyNumberFormat="1" applyFont="1" applyBorder="1" applyAlignment="1">
      <alignment horizontal="center"/>
    </xf>
    <xf numFmtId="49" fontId="9" fillId="0" borderId="13" xfId="1" applyNumberFormat="1" applyFont="1" applyBorder="1" applyAlignment="1">
      <alignment horizontal="left"/>
    </xf>
    <xf numFmtId="4" fontId="9" fillId="0" borderId="12" xfId="1" applyNumberFormat="1" applyFont="1" applyBorder="1" applyAlignment="1">
      <alignment horizontal="right" wrapText="1"/>
    </xf>
    <xf numFmtId="4" fontId="9" fillId="0" borderId="13" xfId="1" applyNumberFormat="1" applyFont="1" applyBorder="1" applyAlignment="1">
      <alignment horizontal="right" wrapText="1"/>
    </xf>
    <xf numFmtId="4" fontId="9" fillId="0" borderId="13" xfId="1" applyNumberFormat="1" applyFont="1" applyBorder="1" applyAlignment="1">
      <alignment wrapText="1"/>
    </xf>
    <xf numFmtId="49" fontId="7" fillId="3" borderId="1" xfId="1" applyNumberFormat="1" applyFont="1" applyFill="1" applyBorder="1" applyAlignment="1">
      <alignment horizontal="left"/>
    </xf>
    <xf numFmtId="164" fontId="7" fillId="3" borderId="2" xfId="1" applyNumberFormat="1" applyFont="1" applyFill="1" applyBorder="1" applyAlignment="1">
      <alignment horizontal="left"/>
    </xf>
    <xf numFmtId="49" fontId="7" fillId="3" borderId="3" xfId="1" applyNumberFormat="1" applyFont="1" applyFill="1" applyBorder="1" applyAlignment="1">
      <alignment horizontal="left"/>
    </xf>
    <xf numFmtId="4" fontId="8" fillId="3" borderId="14" xfId="1" applyNumberFormat="1" applyFont="1" applyFill="1" applyBorder="1" applyAlignment="1">
      <alignment horizontal="right" wrapText="1"/>
    </xf>
    <xf numFmtId="4" fontId="8" fillId="3" borderId="15" xfId="1" applyNumberFormat="1" applyFont="1" applyFill="1" applyBorder="1" applyAlignment="1">
      <alignment horizontal="right" wrapText="1"/>
    </xf>
    <xf numFmtId="4" fontId="8" fillId="3" borderId="3" xfId="1" applyNumberFormat="1" applyFont="1" applyFill="1" applyBorder="1" applyAlignment="1">
      <alignment horizontal="right" wrapText="1"/>
    </xf>
    <xf numFmtId="4" fontId="9" fillId="0" borderId="0" xfId="1" applyNumberFormat="1" applyFont="1" applyAlignment="1">
      <alignment horizontal="right" wrapText="1"/>
    </xf>
    <xf numFmtId="0" fontId="2" fillId="0" borderId="0" xfId="2"/>
    <xf numFmtId="4" fontId="10" fillId="5" borderId="16" xfId="2" applyNumberFormat="1" applyFont="1" applyFill="1" applyBorder="1"/>
    <xf numFmtId="0" fontId="2" fillId="5" borderId="3" xfId="2" applyFill="1" applyBorder="1"/>
    <xf numFmtId="0" fontId="2" fillId="5" borderId="2" xfId="2" applyFill="1" applyBorder="1"/>
    <xf numFmtId="0" fontId="10" fillId="5" borderId="1" xfId="2" applyFont="1" applyFill="1" applyBorder="1"/>
    <xf numFmtId="4" fontId="11" fillId="0" borderId="17" xfId="2" applyNumberFormat="1" applyFont="1" applyBorder="1"/>
    <xf numFmtId="0" fontId="2" fillId="6" borderId="17" xfId="2" applyFill="1" applyBorder="1"/>
    <xf numFmtId="0" fontId="11" fillId="6" borderId="17" xfId="2" applyFont="1" applyFill="1" applyBorder="1"/>
    <xf numFmtId="0" fontId="2" fillId="6" borderId="18" xfId="2" applyFill="1" applyBorder="1"/>
    <xf numFmtId="4" fontId="11" fillId="7" borderId="16" xfId="2" applyNumberFormat="1" applyFont="1" applyFill="1" applyBorder="1"/>
    <xf numFmtId="0" fontId="2" fillId="7" borderId="2" xfId="2" applyFill="1" applyBorder="1"/>
    <xf numFmtId="0" fontId="11" fillId="7" borderId="1" xfId="2" applyFont="1" applyFill="1" applyBorder="1"/>
    <xf numFmtId="0" fontId="2" fillId="6" borderId="19" xfId="2" applyFill="1" applyBorder="1"/>
    <xf numFmtId="4" fontId="2" fillId="0" borderId="20" xfId="2" applyNumberFormat="1" applyBorder="1"/>
    <xf numFmtId="4" fontId="2" fillId="0" borderId="16" xfId="2" applyNumberFormat="1" applyBorder="1"/>
    <xf numFmtId="4" fontId="2" fillId="0" borderId="21" xfId="2" applyNumberFormat="1" applyBorder="1"/>
    <xf numFmtId="0" fontId="2" fillId="0" borderId="22" xfId="2" applyBorder="1"/>
    <xf numFmtId="49" fontId="8" fillId="8" borderId="23" xfId="1" applyNumberFormat="1" applyFont="1" applyFill="1" applyBorder="1"/>
    <xf numFmtId="0" fontId="2" fillId="6" borderId="21" xfId="2" applyFill="1" applyBorder="1"/>
    <xf numFmtId="4" fontId="11" fillId="5" borderId="16" xfId="2" applyNumberFormat="1" applyFont="1" applyFill="1" applyBorder="1"/>
    <xf numFmtId="0" fontId="11" fillId="5" borderId="2" xfId="2" applyFont="1" applyFill="1" applyBorder="1"/>
    <xf numFmtId="49" fontId="12" fillId="5" borderId="24" xfId="3" applyNumberFormat="1" applyFont="1" applyFill="1" applyBorder="1" applyAlignment="1">
      <alignment horizontal="left"/>
    </xf>
    <xf numFmtId="4" fontId="11" fillId="8" borderId="17" xfId="2" applyNumberFormat="1" applyFont="1" applyFill="1" applyBorder="1"/>
    <xf numFmtId="0" fontId="2" fillId="8" borderId="17" xfId="2" applyFill="1" applyBorder="1"/>
    <xf numFmtId="0" fontId="11" fillId="8" borderId="17" xfId="2" applyFont="1" applyFill="1" applyBorder="1"/>
    <xf numFmtId="0" fontId="2" fillId="6" borderId="1" xfId="2" applyFill="1" applyBorder="1"/>
    <xf numFmtId="0" fontId="11" fillId="7" borderId="2" xfId="2" applyFont="1" applyFill="1" applyBorder="1"/>
    <xf numFmtId="0" fontId="2" fillId="0" borderId="2" xfId="2" applyBorder="1"/>
    <xf numFmtId="49" fontId="8" fillId="8" borderId="1" xfId="1" applyNumberFormat="1" applyFont="1" applyFill="1" applyBorder="1"/>
    <xf numFmtId="49" fontId="3" fillId="0" borderId="25" xfId="4" applyNumberFormat="1" applyFont="1" applyBorder="1" applyAlignment="1">
      <alignment horizontal="left"/>
    </xf>
    <xf numFmtId="0" fontId="2" fillId="0" borderId="26" xfId="2" applyBorder="1"/>
    <xf numFmtId="0" fontId="2" fillId="0" borderId="27" xfId="2" applyBorder="1"/>
    <xf numFmtId="49" fontId="2" fillId="0" borderId="28" xfId="4" applyNumberFormat="1" applyBorder="1"/>
    <xf numFmtId="49" fontId="3" fillId="0" borderId="21" xfId="4" applyNumberFormat="1" applyFont="1" applyBorder="1" applyAlignment="1">
      <alignment horizontal="left"/>
    </xf>
    <xf numFmtId="49" fontId="12" fillId="5" borderId="1" xfId="4" applyNumberFormat="1" applyFont="1" applyFill="1" applyBorder="1" applyAlignment="1">
      <alignment horizontal="left"/>
    </xf>
    <xf numFmtId="4" fontId="11" fillId="0" borderId="2" xfId="2" applyNumberFormat="1" applyFont="1" applyBorder="1"/>
    <xf numFmtId="0" fontId="2" fillId="6" borderId="2" xfId="2" applyFill="1" applyBorder="1"/>
    <xf numFmtId="0" fontId="11" fillId="6" borderId="2" xfId="2" applyFont="1" applyFill="1" applyBorder="1"/>
    <xf numFmtId="4" fontId="11" fillId="7" borderId="19" xfId="2" applyNumberFormat="1" applyFont="1" applyFill="1" applyBorder="1"/>
    <xf numFmtId="0" fontId="2" fillId="7" borderId="29" xfId="2" applyFill="1" applyBorder="1"/>
    <xf numFmtId="0" fontId="11" fillId="7" borderId="30" xfId="2" applyFont="1" applyFill="1" applyBorder="1"/>
    <xf numFmtId="0" fontId="8" fillId="8" borderId="3" xfId="2" applyFont="1" applyFill="1" applyBorder="1"/>
    <xf numFmtId="0" fontId="8" fillId="8" borderId="2" xfId="2" applyFont="1" applyFill="1" applyBorder="1"/>
    <xf numFmtId="0" fontId="2" fillId="6" borderId="25" xfId="2" applyFill="1" applyBorder="1"/>
    <xf numFmtId="0" fontId="2" fillId="8" borderId="3" xfId="2" applyFill="1" applyBorder="1"/>
    <xf numFmtId="0" fontId="2" fillId="8" borderId="2" xfId="2" applyFill="1" applyBorder="1"/>
    <xf numFmtId="49" fontId="2" fillId="8" borderId="1" xfId="5" applyNumberFormat="1" applyFill="1" applyBorder="1"/>
    <xf numFmtId="164" fontId="8" fillId="8" borderId="2" xfId="1" applyNumberFormat="1" applyFont="1" applyFill="1" applyBorder="1"/>
    <xf numFmtId="0" fontId="2" fillId="6" borderId="24" xfId="2" applyFill="1" applyBorder="1"/>
    <xf numFmtId="0" fontId="11" fillId="5" borderId="17" xfId="2" applyFont="1" applyFill="1" applyBorder="1"/>
    <xf numFmtId="49" fontId="12" fillId="5" borderId="1" xfId="5" applyNumberFormat="1" applyFont="1" applyFill="1" applyBorder="1" applyAlignment="1">
      <alignment horizontal="left"/>
    </xf>
    <xf numFmtId="4" fontId="2" fillId="0" borderId="31" xfId="2" applyNumberFormat="1" applyBorder="1"/>
    <xf numFmtId="0" fontId="2" fillId="0" borderId="32" xfId="2" applyBorder="1"/>
    <xf numFmtId="0" fontId="2" fillId="0" borderId="33" xfId="2" applyBorder="1"/>
    <xf numFmtId="49" fontId="3" fillId="0" borderId="25" xfId="6" applyNumberFormat="1" applyFont="1" applyBorder="1" applyAlignment="1">
      <alignment horizontal="left"/>
    </xf>
    <xf numFmtId="0" fontId="2" fillId="0" borderId="3" xfId="2" applyBorder="1"/>
    <xf numFmtId="0" fontId="2" fillId="0" borderId="1" xfId="2" applyBorder="1"/>
    <xf numFmtId="49" fontId="12" fillId="5" borderId="1" xfId="6" applyNumberFormat="1" applyFont="1" applyFill="1" applyBorder="1" applyAlignment="1">
      <alignment horizontal="left"/>
    </xf>
    <xf numFmtId="0" fontId="2" fillId="0" borderId="34" xfId="2" applyBorder="1"/>
    <xf numFmtId="4" fontId="11" fillId="5" borderId="3" xfId="2" applyNumberFormat="1" applyFont="1" applyFill="1" applyBorder="1"/>
    <xf numFmtId="49" fontId="12" fillId="5" borderId="24" xfId="7" applyNumberFormat="1" applyFont="1" applyFill="1" applyBorder="1" applyAlignment="1">
      <alignment horizontal="left"/>
    </xf>
    <xf numFmtId="0" fontId="2" fillId="7" borderId="3" xfId="2" applyFill="1" applyBorder="1"/>
    <xf numFmtId="0" fontId="2" fillId="0" borderId="35" xfId="2" applyBorder="1"/>
    <xf numFmtId="0" fontId="2" fillId="0" borderId="17" xfId="2" applyBorder="1"/>
    <xf numFmtId="0" fontId="11" fillId="5" borderId="3" xfId="2" applyFont="1" applyFill="1" applyBorder="1"/>
    <xf numFmtId="4" fontId="2" fillId="0" borderId="36" xfId="2" applyNumberFormat="1" applyBorder="1"/>
    <xf numFmtId="49" fontId="12" fillId="5" borderId="24" xfId="10" applyNumberFormat="1" applyFont="1" applyFill="1" applyBorder="1" applyAlignment="1">
      <alignment horizontal="left"/>
    </xf>
    <xf numFmtId="49" fontId="12" fillId="5" borderId="1" xfId="11" applyNumberFormat="1" applyFont="1" applyFill="1" applyBorder="1" applyAlignment="1">
      <alignment horizontal="left"/>
    </xf>
    <xf numFmtId="49" fontId="12" fillId="5" borderId="1" xfId="9" applyNumberFormat="1" applyFont="1" applyFill="1" applyBorder="1" applyAlignment="1">
      <alignment horizontal="left"/>
    </xf>
    <xf numFmtId="49" fontId="8" fillId="0" borderId="12" xfId="1" applyNumberFormat="1" applyFont="1" applyBorder="1" applyAlignment="1">
      <alignment horizontal="center"/>
    </xf>
    <xf numFmtId="0" fontId="11" fillId="9" borderId="19" xfId="2" applyFont="1" applyFill="1" applyBorder="1" applyAlignment="1">
      <alignment horizontal="center" vertical="center" wrapText="1"/>
    </xf>
    <xf numFmtId="0" fontId="17" fillId="0" borderId="0" xfId="2" applyFont="1"/>
    <xf numFmtId="0" fontId="12" fillId="5" borderId="1" xfId="9" applyFont="1" applyFill="1" applyBorder="1" applyAlignment="1">
      <alignment horizontal="left" vertical="center" wrapText="1"/>
    </xf>
    <xf numFmtId="0" fontId="14" fillId="5" borderId="2" xfId="8" applyFont="1" applyFill="1" applyBorder="1" applyAlignment="1">
      <alignment wrapText="1"/>
    </xf>
    <xf numFmtId="49" fontId="16" fillId="6" borderId="0" xfId="2" applyNumberFormat="1" applyFont="1" applyFill="1" applyAlignment="1">
      <alignment horizontal="center" vertical="center" wrapText="1"/>
    </xf>
    <xf numFmtId="0" fontId="13" fillId="0" borderId="0" xfId="8" applyAlignment="1">
      <alignment vertical="center" wrapText="1"/>
    </xf>
    <xf numFmtId="0" fontId="15" fillId="9" borderId="18" xfId="2" applyFont="1" applyFill="1" applyBorder="1" applyAlignment="1">
      <alignment horizontal="center" vertical="center"/>
    </xf>
    <xf numFmtId="0" fontId="13" fillId="9" borderId="17" xfId="8" applyFill="1" applyBorder="1" applyAlignment="1">
      <alignment horizontal="center" vertical="center"/>
    </xf>
    <xf numFmtId="0" fontId="13" fillId="9" borderId="35" xfId="8" applyFill="1" applyBorder="1" applyAlignment="1">
      <alignment horizontal="center" vertical="center"/>
    </xf>
    <xf numFmtId="0" fontId="13" fillId="9" borderId="30" xfId="8" applyFill="1" applyBorder="1" applyAlignment="1">
      <alignment horizontal="center" vertical="center"/>
    </xf>
    <xf numFmtId="0" fontId="13" fillId="9" borderId="29" xfId="8" applyFill="1" applyBorder="1" applyAlignment="1">
      <alignment horizontal="center" vertical="center"/>
    </xf>
    <xf numFmtId="0" fontId="13" fillId="9" borderId="37" xfId="8" applyFill="1" applyBorder="1" applyAlignment="1">
      <alignment horizontal="center" vertical="center"/>
    </xf>
    <xf numFmtId="0" fontId="11" fillId="9" borderId="21" xfId="2" applyFont="1" applyFill="1" applyBorder="1" applyAlignment="1">
      <alignment horizontal="center" vertical="center" wrapText="1"/>
    </xf>
    <xf numFmtId="0" fontId="13" fillId="9" borderId="19" xfId="8" applyFill="1" applyBorder="1" applyAlignment="1">
      <alignment horizontal="center" vertical="center" wrapText="1"/>
    </xf>
    <xf numFmtId="0" fontId="11" fillId="9" borderId="1" xfId="2" applyFont="1" applyFill="1" applyBorder="1" applyAlignment="1">
      <alignment horizontal="center" vertical="center" wrapText="1"/>
    </xf>
    <xf numFmtId="0" fontId="11" fillId="9" borderId="3" xfId="2" applyFont="1" applyFill="1" applyBorder="1" applyAlignment="1">
      <alignment horizontal="center" vertical="center" wrapText="1"/>
    </xf>
    <xf numFmtId="4" fontId="7" fillId="3" borderId="2" xfId="1" applyNumberFormat="1" applyFont="1" applyFill="1" applyBorder="1" applyAlignment="1">
      <alignment horizontal="center" wrapText="1"/>
    </xf>
    <xf numFmtId="4" fontId="7" fillId="3" borderId="3" xfId="1" applyNumberFormat="1" applyFont="1" applyFill="1" applyBorder="1" applyAlignment="1">
      <alignment horizontal="center" wrapText="1"/>
    </xf>
  </cellXfs>
  <cellStyles count="13">
    <cellStyle name="Normální" xfId="0" builtinId="0"/>
    <cellStyle name="Normální 2" xfId="1"/>
    <cellStyle name="Normální 3" xfId="12"/>
    <cellStyle name="Normální 3 2" xfId="8"/>
    <cellStyle name="normální_01" xfId="9"/>
    <cellStyle name="normální_02" xfId="11"/>
    <cellStyle name="normální_03" xfId="10"/>
    <cellStyle name="normální_05" xfId="7"/>
    <cellStyle name="normální_06" xfId="6"/>
    <cellStyle name="normální_07" xfId="3"/>
    <cellStyle name="normální_08" xfId="5"/>
    <cellStyle name="normální_09" xfId="4"/>
    <cellStyle name="normální_Správ sohhr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fitToPage="1"/>
  </sheetPr>
  <dimension ref="A1:G64"/>
  <sheetViews>
    <sheetView tabSelected="1" zoomScaleNormal="100" workbookViewId="0">
      <selection activeCell="A2" sqref="A2:G4"/>
    </sheetView>
  </sheetViews>
  <sheetFormatPr defaultRowHeight="12.75" x14ac:dyDescent="0.2"/>
  <cols>
    <col min="1" max="1" width="9.140625" style="52"/>
    <col min="2" max="2" width="10.7109375" style="52" customWidth="1"/>
    <col min="3" max="3" width="9.140625" style="52"/>
    <col min="4" max="4" width="35.7109375" style="52" customWidth="1"/>
    <col min="5" max="6" width="20.28515625" style="52" customWidth="1"/>
    <col min="7" max="7" width="18.7109375" style="52" customWidth="1"/>
    <col min="8" max="257" width="9.140625" style="52"/>
    <col min="258" max="258" width="10.7109375" style="52" customWidth="1"/>
    <col min="259" max="259" width="9.140625" style="52"/>
    <col min="260" max="260" width="35.7109375" style="52" customWidth="1"/>
    <col min="261" max="263" width="20.28515625" style="52" customWidth="1"/>
    <col min="264" max="513" width="9.140625" style="52"/>
    <col min="514" max="514" width="10.7109375" style="52" customWidth="1"/>
    <col min="515" max="515" width="9.140625" style="52"/>
    <col min="516" max="516" width="35.7109375" style="52" customWidth="1"/>
    <col min="517" max="519" width="20.28515625" style="52" customWidth="1"/>
    <col min="520" max="769" width="9.140625" style="52"/>
    <col min="770" max="770" width="10.7109375" style="52" customWidth="1"/>
    <col min="771" max="771" width="9.140625" style="52"/>
    <col min="772" max="772" width="35.7109375" style="52" customWidth="1"/>
    <col min="773" max="775" width="20.28515625" style="52" customWidth="1"/>
    <col min="776" max="1025" width="9.140625" style="52"/>
    <col min="1026" max="1026" width="10.7109375" style="52" customWidth="1"/>
    <col min="1027" max="1027" width="9.140625" style="52"/>
    <col min="1028" max="1028" width="35.7109375" style="52" customWidth="1"/>
    <col min="1029" max="1031" width="20.28515625" style="52" customWidth="1"/>
    <col min="1032" max="1281" width="9.140625" style="52"/>
    <col min="1282" max="1282" width="10.7109375" style="52" customWidth="1"/>
    <col min="1283" max="1283" width="9.140625" style="52"/>
    <col min="1284" max="1284" width="35.7109375" style="52" customWidth="1"/>
    <col min="1285" max="1287" width="20.28515625" style="52" customWidth="1"/>
    <col min="1288" max="1537" width="9.140625" style="52"/>
    <col min="1538" max="1538" width="10.7109375" style="52" customWidth="1"/>
    <col min="1539" max="1539" width="9.140625" style="52"/>
    <col min="1540" max="1540" width="35.7109375" style="52" customWidth="1"/>
    <col min="1541" max="1543" width="20.28515625" style="52" customWidth="1"/>
    <col min="1544" max="1793" width="9.140625" style="52"/>
    <col min="1794" max="1794" width="10.7109375" style="52" customWidth="1"/>
    <col min="1795" max="1795" width="9.140625" style="52"/>
    <col min="1796" max="1796" width="35.7109375" style="52" customWidth="1"/>
    <col min="1797" max="1799" width="20.28515625" style="52" customWidth="1"/>
    <col min="1800" max="2049" width="9.140625" style="52"/>
    <col min="2050" max="2050" width="10.7109375" style="52" customWidth="1"/>
    <col min="2051" max="2051" width="9.140625" style="52"/>
    <col min="2052" max="2052" width="35.7109375" style="52" customWidth="1"/>
    <col min="2053" max="2055" width="20.28515625" style="52" customWidth="1"/>
    <col min="2056" max="2305" width="9.140625" style="52"/>
    <col min="2306" max="2306" width="10.7109375" style="52" customWidth="1"/>
    <col min="2307" max="2307" width="9.140625" style="52"/>
    <col min="2308" max="2308" width="35.7109375" style="52" customWidth="1"/>
    <col min="2309" max="2311" width="20.28515625" style="52" customWidth="1"/>
    <col min="2312" max="2561" width="9.140625" style="52"/>
    <col min="2562" max="2562" width="10.7109375" style="52" customWidth="1"/>
    <col min="2563" max="2563" width="9.140625" style="52"/>
    <col min="2564" max="2564" width="35.7109375" style="52" customWidth="1"/>
    <col min="2565" max="2567" width="20.28515625" style="52" customWidth="1"/>
    <col min="2568" max="2817" width="9.140625" style="52"/>
    <col min="2818" max="2818" width="10.7109375" style="52" customWidth="1"/>
    <col min="2819" max="2819" width="9.140625" style="52"/>
    <col min="2820" max="2820" width="35.7109375" style="52" customWidth="1"/>
    <col min="2821" max="2823" width="20.28515625" style="52" customWidth="1"/>
    <col min="2824" max="3073" width="9.140625" style="52"/>
    <col min="3074" max="3074" width="10.7109375" style="52" customWidth="1"/>
    <col min="3075" max="3075" width="9.140625" style="52"/>
    <col min="3076" max="3076" width="35.7109375" style="52" customWidth="1"/>
    <col min="3077" max="3079" width="20.28515625" style="52" customWidth="1"/>
    <col min="3080" max="3329" width="9.140625" style="52"/>
    <col min="3330" max="3330" width="10.7109375" style="52" customWidth="1"/>
    <col min="3331" max="3331" width="9.140625" style="52"/>
    <col min="3332" max="3332" width="35.7109375" style="52" customWidth="1"/>
    <col min="3333" max="3335" width="20.28515625" style="52" customWidth="1"/>
    <col min="3336" max="3585" width="9.140625" style="52"/>
    <col min="3586" max="3586" width="10.7109375" style="52" customWidth="1"/>
    <col min="3587" max="3587" width="9.140625" style="52"/>
    <col min="3588" max="3588" width="35.7109375" style="52" customWidth="1"/>
    <col min="3589" max="3591" width="20.28515625" style="52" customWidth="1"/>
    <col min="3592" max="3841" width="9.140625" style="52"/>
    <col min="3842" max="3842" width="10.7109375" style="52" customWidth="1"/>
    <col min="3843" max="3843" width="9.140625" style="52"/>
    <col min="3844" max="3844" width="35.7109375" style="52" customWidth="1"/>
    <col min="3845" max="3847" width="20.28515625" style="52" customWidth="1"/>
    <col min="3848" max="4097" width="9.140625" style="52"/>
    <col min="4098" max="4098" width="10.7109375" style="52" customWidth="1"/>
    <col min="4099" max="4099" width="9.140625" style="52"/>
    <col min="4100" max="4100" width="35.7109375" style="52" customWidth="1"/>
    <col min="4101" max="4103" width="20.28515625" style="52" customWidth="1"/>
    <col min="4104" max="4353" width="9.140625" style="52"/>
    <col min="4354" max="4354" width="10.7109375" style="52" customWidth="1"/>
    <col min="4355" max="4355" width="9.140625" style="52"/>
    <col min="4356" max="4356" width="35.7109375" style="52" customWidth="1"/>
    <col min="4357" max="4359" width="20.28515625" style="52" customWidth="1"/>
    <col min="4360" max="4609" width="9.140625" style="52"/>
    <col min="4610" max="4610" width="10.7109375" style="52" customWidth="1"/>
    <col min="4611" max="4611" width="9.140625" style="52"/>
    <col min="4612" max="4612" width="35.7109375" style="52" customWidth="1"/>
    <col min="4613" max="4615" width="20.28515625" style="52" customWidth="1"/>
    <col min="4616" max="4865" width="9.140625" style="52"/>
    <col min="4866" max="4866" width="10.7109375" style="52" customWidth="1"/>
    <col min="4867" max="4867" width="9.140625" style="52"/>
    <col min="4868" max="4868" width="35.7109375" style="52" customWidth="1"/>
    <col min="4869" max="4871" width="20.28515625" style="52" customWidth="1"/>
    <col min="4872" max="5121" width="9.140625" style="52"/>
    <col min="5122" max="5122" width="10.7109375" style="52" customWidth="1"/>
    <col min="5123" max="5123" width="9.140625" style="52"/>
    <col min="5124" max="5124" width="35.7109375" style="52" customWidth="1"/>
    <col min="5125" max="5127" width="20.28515625" style="52" customWidth="1"/>
    <col min="5128" max="5377" width="9.140625" style="52"/>
    <col min="5378" max="5378" width="10.7109375" style="52" customWidth="1"/>
    <col min="5379" max="5379" width="9.140625" style="52"/>
    <col min="5380" max="5380" width="35.7109375" style="52" customWidth="1"/>
    <col min="5381" max="5383" width="20.28515625" style="52" customWidth="1"/>
    <col min="5384" max="5633" width="9.140625" style="52"/>
    <col min="5634" max="5634" width="10.7109375" style="52" customWidth="1"/>
    <col min="5635" max="5635" width="9.140625" style="52"/>
    <col min="5636" max="5636" width="35.7109375" style="52" customWidth="1"/>
    <col min="5637" max="5639" width="20.28515625" style="52" customWidth="1"/>
    <col min="5640" max="5889" width="9.140625" style="52"/>
    <col min="5890" max="5890" width="10.7109375" style="52" customWidth="1"/>
    <col min="5891" max="5891" width="9.140625" style="52"/>
    <col min="5892" max="5892" width="35.7109375" style="52" customWidth="1"/>
    <col min="5893" max="5895" width="20.28515625" style="52" customWidth="1"/>
    <col min="5896" max="6145" width="9.140625" style="52"/>
    <col min="6146" max="6146" width="10.7109375" style="52" customWidth="1"/>
    <col min="6147" max="6147" width="9.140625" style="52"/>
    <col min="6148" max="6148" width="35.7109375" style="52" customWidth="1"/>
    <col min="6149" max="6151" width="20.28515625" style="52" customWidth="1"/>
    <col min="6152" max="6401" width="9.140625" style="52"/>
    <col min="6402" max="6402" width="10.7109375" style="52" customWidth="1"/>
    <col min="6403" max="6403" width="9.140625" style="52"/>
    <col min="6404" max="6404" width="35.7109375" style="52" customWidth="1"/>
    <col min="6405" max="6407" width="20.28515625" style="52" customWidth="1"/>
    <col min="6408" max="6657" width="9.140625" style="52"/>
    <col min="6658" max="6658" width="10.7109375" style="52" customWidth="1"/>
    <col min="6659" max="6659" width="9.140625" style="52"/>
    <col min="6660" max="6660" width="35.7109375" style="52" customWidth="1"/>
    <col min="6661" max="6663" width="20.28515625" style="52" customWidth="1"/>
    <col min="6664" max="6913" width="9.140625" style="52"/>
    <col min="6914" max="6914" width="10.7109375" style="52" customWidth="1"/>
    <col min="6915" max="6915" width="9.140625" style="52"/>
    <col min="6916" max="6916" width="35.7109375" style="52" customWidth="1"/>
    <col min="6917" max="6919" width="20.28515625" style="52" customWidth="1"/>
    <col min="6920" max="7169" width="9.140625" style="52"/>
    <col min="7170" max="7170" width="10.7109375" style="52" customWidth="1"/>
    <col min="7171" max="7171" width="9.140625" style="52"/>
    <col min="7172" max="7172" width="35.7109375" style="52" customWidth="1"/>
    <col min="7173" max="7175" width="20.28515625" style="52" customWidth="1"/>
    <col min="7176" max="7425" width="9.140625" style="52"/>
    <col min="7426" max="7426" width="10.7109375" style="52" customWidth="1"/>
    <col min="7427" max="7427" width="9.140625" style="52"/>
    <col min="7428" max="7428" width="35.7109375" style="52" customWidth="1"/>
    <col min="7429" max="7431" width="20.28515625" style="52" customWidth="1"/>
    <col min="7432" max="7681" width="9.140625" style="52"/>
    <col min="7682" max="7682" width="10.7109375" style="52" customWidth="1"/>
    <col min="7683" max="7683" width="9.140625" style="52"/>
    <col min="7684" max="7684" width="35.7109375" style="52" customWidth="1"/>
    <col min="7685" max="7687" width="20.28515625" style="52" customWidth="1"/>
    <col min="7688" max="7937" width="9.140625" style="52"/>
    <col min="7938" max="7938" width="10.7109375" style="52" customWidth="1"/>
    <col min="7939" max="7939" width="9.140625" style="52"/>
    <col min="7940" max="7940" width="35.7109375" style="52" customWidth="1"/>
    <col min="7941" max="7943" width="20.28515625" style="52" customWidth="1"/>
    <col min="7944" max="8193" width="9.140625" style="52"/>
    <col min="8194" max="8194" width="10.7109375" style="52" customWidth="1"/>
    <col min="8195" max="8195" width="9.140625" style="52"/>
    <col min="8196" max="8196" width="35.7109375" style="52" customWidth="1"/>
    <col min="8197" max="8199" width="20.28515625" style="52" customWidth="1"/>
    <col min="8200" max="8449" width="9.140625" style="52"/>
    <col min="8450" max="8450" width="10.7109375" style="52" customWidth="1"/>
    <col min="8451" max="8451" width="9.140625" style="52"/>
    <col min="8452" max="8452" width="35.7109375" style="52" customWidth="1"/>
    <col min="8453" max="8455" width="20.28515625" style="52" customWidth="1"/>
    <col min="8456" max="8705" width="9.140625" style="52"/>
    <col min="8706" max="8706" width="10.7109375" style="52" customWidth="1"/>
    <col min="8707" max="8707" width="9.140625" style="52"/>
    <col min="8708" max="8708" width="35.7109375" style="52" customWidth="1"/>
    <col min="8709" max="8711" width="20.28515625" style="52" customWidth="1"/>
    <col min="8712" max="8961" width="9.140625" style="52"/>
    <col min="8962" max="8962" width="10.7109375" style="52" customWidth="1"/>
    <col min="8963" max="8963" width="9.140625" style="52"/>
    <col min="8964" max="8964" width="35.7109375" style="52" customWidth="1"/>
    <col min="8965" max="8967" width="20.28515625" style="52" customWidth="1"/>
    <col min="8968" max="9217" width="9.140625" style="52"/>
    <col min="9218" max="9218" width="10.7109375" style="52" customWidth="1"/>
    <col min="9219" max="9219" width="9.140625" style="52"/>
    <col min="9220" max="9220" width="35.7109375" style="52" customWidth="1"/>
    <col min="9221" max="9223" width="20.28515625" style="52" customWidth="1"/>
    <col min="9224" max="9473" width="9.140625" style="52"/>
    <col min="9474" max="9474" width="10.7109375" style="52" customWidth="1"/>
    <col min="9475" max="9475" width="9.140625" style="52"/>
    <col min="9476" max="9476" width="35.7109375" style="52" customWidth="1"/>
    <col min="9477" max="9479" width="20.28515625" style="52" customWidth="1"/>
    <col min="9480" max="9729" width="9.140625" style="52"/>
    <col min="9730" max="9730" width="10.7109375" style="52" customWidth="1"/>
    <col min="9731" max="9731" width="9.140625" style="52"/>
    <col min="9732" max="9732" width="35.7109375" style="52" customWidth="1"/>
    <col min="9733" max="9735" width="20.28515625" style="52" customWidth="1"/>
    <col min="9736" max="9985" width="9.140625" style="52"/>
    <col min="9986" max="9986" width="10.7109375" style="52" customWidth="1"/>
    <col min="9987" max="9987" width="9.140625" style="52"/>
    <col min="9988" max="9988" width="35.7109375" style="52" customWidth="1"/>
    <col min="9989" max="9991" width="20.28515625" style="52" customWidth="1"/>
    <col min="9992" max="10241" width="9.140625" style="52"/>
    <col min="10242" max="10242" width="10.7109375" style="52" customWidth="1"/>
    <col min="10243" max="10243" width="9.140625" style="52"/>
    <col min="10244" max="10244" width="35.7109375" style="52" customWidth="1"/>
    <col min="10245" max="10247" width="20.28515625" style="52" customWidth="1"/>
    <col min="10248" max="10497" width="9.140625" style="52"/>
    <col min="10498" max="10498" width="10.7109375" style="52" customWidth="1"/>
    <col min="10499" max="10499" width="9.140625" style="52"/>
    <col min="10500" max="10500" width="35.7109375" style="52" customWidth="1"/>
    <col min="10501" max="10503" width="20.28515625" style="52" customWidth="1"/>
    <col min="10504" max="10753" width="9.140625" style="52"/>
    <col min="10754" max="10754" width="10.7109375" style="52" customWidth="1"/>
    <col min="10755" max="10755" width="9.140625" style="52"/>
    <col min="10756" max="10756" width="35.7109375" style="52" customWidth="1"/>
    <col min="10757" max="10759" width="20.28515625" style="52" customWidth="1"/>
    <col min="10760" max="11009" width="9.140625" style="52"/>
    <col min="11010" max="11010" width="10.7109375" style="52" customWidth="1"/>
    <col min="11011" max="11011" width="9.140625" style="52"/>
    <col min="11012" max="11012" width="35.7109375" style="52" customWidth="1"/>
    <col min="11013" max="11015" width="20.28515625" style="52" customWidth="1"/>
    <col min="11016" max="11265" width="9.140625" style="52"/>
    <col min="11266" max="11266" width="10.7109375" style="52" customWidth="1"/>
    <col min="11267" max="11267" width="9.140625" style="52"/>
    <col min="11268" max="11268" width="35.7109375" style="52" customWidth="1"/>
    <col min="11269" max="11271" width="20.28515625" style="52" customWidth="1"/>
    <col min="11272" max="11521" width="9.140625" style="52"/>
    <col min="11522" max="11522" width="10.7109375" style="52" customWidth="1"/>
    <col min="11523" max="11523" width="9.140625" style="52"/>
    <col min="11524" max="11524" width="35.7109375" style="52" customWidth="1"/>
    <col min="11525" max="11527" width="20.28515625" style="52" customWidth="1"/>
    <col min="11528" max="11777" width="9.140625" style="52"/>
    <col min="11778" max="11778" width="10.7109375" style="52" customWidth="1"/>
    <col min="11779" max="11779" width="9.140625" style="52"/>
    <col min="11780" max="11780" width="35.7109375" style="52" customWidth="1"/>
    <col min="11781" max="11783" width="20.28515625" style="52" customWidth="1"/>
    <col min="11784" max="12033" width="9.140625" style="52"/>
    <col min="12034" max="12034" width="10.7109375" style="52" customWidth="1"/>
    <col min="12035" max="12035" width="9.140625" style="52"/>
    <col min="12036" max="12036" width="35.7109375" style="52" customWidth="1"/>
    <col min="12037" max="12039" width="20.28515625" style="52" customWidth="1"/>
    <col min="12040" max="12289" width="9.140625" style="52"/>
    <col min="12290" max="12290" width="10.7109375" style="52" customWidth="1"/>
    <col min="12291" max="12291" width="9.140625" style="52"/>
    <col min="12292" max="12292" width="35.7109375" style="52" customWidth="1"/>
    <col min="12293" max="12295" width="20.28515625" style="52" customWidth="1"/>
    <col min="12296" max="12545" width="9.140625" style="52"/>
    <col min="12546" max="12546" width="10.7109375" style="52" customWidth="1"/>
    <col min="12547" max="12547" width="9.140625" style="52"/>
    <col min="12548" max="12548" width="35.7109375" style="52" customWidth="1"/>
    <col min="12549" max="12551" width="20.28515625" style="52" customWidth="1"/>
    <col min="12552" max="12801" width="9.140625" style="52"/>
    <col min="12802" max="12802" width="10.7109375" style="52" customWidth="1"/>
    <col min="12803" max="12803" width="9.140625" style="52"/>
    <col min="12804" max="12804" width="35.7109375" style="52" customWidth="1"/>
    <col min="12805" max="12807" width="20.28515625" style="52" customWidth="1"/>
    <col min="12808" max="13057" width="9.140625" style="52"/>
    <col min="13058" max="13058" width="10.7109375" style="52" customWidth="1"/>
    <col min="13059" max="13059" width="9.140625" style="52"/>
    <col min="13060" max="13060" width="35.7109375" style="52" customWidth="1"/>
    <col min="13061" max="13063" width="20.28515625" style="52" customWidth="1"/>
    <col min="13064" max="13313" width="9.140625" style="52"/>
    <col min="13314" max="13314" width="10.7109375" style="52" customWidth="1"/>
    <col min="13315" max="13315" width="9.140625" style="52"/>
    <col min="13316" max="13316" width="35.7109375" style="52" customWidth="1"/>
    <col min="13317" max="13319" width="20.28515625" style="52" customWidth="1"/>
    <col min="13320" max="13569" width="9.140625" style="52"/>
    <col min="13570" max="13570" width="10.7109375" style="52" customWidth="1"/>
    <col min="13571" max="13571" width="9.140625" style="52"/>
    <col min="13572" max="13572" width="35.7109375" style="52" customWidth="1"/>
    <col min="13573" max="13575" width="20.28515625" style="52" customWidth="1"/>
    <col min="13576" max="13825" width="9.140625" style="52"/>
    <col min="13826" max="13826" width="10.7109375" style="52" customWidth="1"/>
    <col min="13827" max="13827" width="9.140625" style="52"/>
    <col min="13828" max="13828" width="35.7109375" style="52" customWidth="1"/>
    <col min="13829" max="13831" width="20.28515625" style="52" customWidth="1"/>
    <col min="13832" max="14081" width="9.140625" style="52"/>
    <col min="14082" max="14082" width="10.7109375" style="52" customWidth="1"/>
    <col min="14083" max="14083" width="9.140625" style="52"/>
    <col min="14084" max="14084" width="35.7109375" style="52" customWidth="1"/>
    <col min="14085" max="14087" width="20.28515625" style="52" customWidth="1"/>
    <col min="14088" max="14337" width="9.140625" style="52"/>
    <col min="14338" max="14338" width="10.7109375" style="52" customWidth="1"/>
    <col min="14339" max="14339" width="9.140625" style="52"/>
    <col min="14340" max="14340" width="35.7109375" style="52" customWidth="1"/>
    <col min="14341" max="14343" width="20.28515625" style="52" customWidth="1"/>
    <col min="14344" max="14593" width="9.140625" style="52"/>
    <col min="14594" max="14594" width="10.7109375" style="52" customWidth="1"/>
    <col min="14595" max="14595" width="9.140625" style="52"/>
    <col min="14596" max="14596" width="35.7109375" style="52" customWidth="1"/>
    <col min="14597" max="14599" width="20.28515625" style="52" customWidth="1"/>
    <col min="14600" max="14849" width="9.140625" style="52"/>
    <col min="14850" max="14850" width="10.7109375" style="52" customWidth="1"/>
    <col min="14851" max="14851" width="9.140625" style="52"/>
    <col min="14852" max="14852" width="35.7109375" style="52" customWidth="1"/>
    <col min="14853" max="14855" width="20.28515625" style="52" customWidth="1"/>
    <col min="14856" max="15105" width="9.140625" style="52"/>
    <col min="15106" max="15106" width="10.7109375" style="52" customWidth="1"/>
    <col min="15107" max="15107" width="9.140625" style="52"/>
    <col min="15108" max="15108" width="35.7109375" style="52" customWidth="1"/>
    <col min="15109" max="15111" width="20.28515625" style="52" customWidth="1"/>
    <col min="15112" max="15361" width="9.140625" style="52"/>
    <col min="15362" max="15362" width="10.7109375" style="52" customWidth="1"/>
    <col min="15363" max="15363" width="9.140625" style="52"/>
    <col min="15364" max="15364" width="35.7109375" style="52" customWidth="1"/>
    <col min="15365" max="15367" width="20.28515625" style="52" customWidth="1"/>
    <col min="15368" max="15617" width="9.140625" style="52"/>
    <col min="15618" max="15618" width="10.7109375" style="52" customWidth="1"/>
    <col min="15619" max="15619" width="9.140625" style="52"/>
    <col min="15620" max="15620" width="35.7109375" style="52" customWidth="1"/>
    <col min="15621" max="15623" width="20.28515625" style="52" customWidth="1"/>
    <col min="15624" max="15873" width="9.140625" style="52"/>
    <col min="15874" max="15874" width="10.7109375" style="52" customWidth="1"/>
    <col min="15875" max="15875" width="9.140625" style="52"/>
    <col min="15876" max="15876" width="35.7109375" style="52" customWidth="1"/>
    <col min="15877" max="15879" width="20.28515625" style="52" customWidth="1"/>
    <col min="15880" max="16129" width="9.140625" style="52"/>
    <col min="16130" max="16130" width="10.7109375" style="52" customWidth="1"/>
    <col min="16131" max="16131" width="9.140625" style="52"/>
    <col min="16132" max="16132" width="35.7109375" style="52" customWidth="1"/>
    <col min="16133" max="16135" width="20.28515625" style="52" customWidth="1"/>
    <col min="16136" max="16384" width="9.140625" style="52"/>
  </cols>
  <sheetData>
    <row r="1" spans="1:7" x14ac:dyDescent="0.2">
      <c r="A1" s="123" t="s">
        <v>1263</v>
      </c>
    </row>
    <row r="2" spans="1:7" ht="12.75" customHeight="1" x14ac:dyDescent="0.2">
      <c r="A2" s="126" t="s">
        <v>1154</v>
      </c>
      <c r="B2" s="127"/>
      <c r="C2" s="127"/>
      <c r="D2" s="127"/>
      <c r="E2" s="127"/>
      <c r="F2" s="127"/>
      <c r="G2" s="127"/>
    </row>
    <row r="3" spans="1:7" ht="12.75" customHeight="1" x14ac:dyDescent="0.2">
      <c r="A3" s="127"/>
      <c r="B3" s="127"/>
      <c r="C3" s="127"/>
      <c r="D3" s="127"/>
      <c r="E3" s="127"/>
      <c r="F3" s="127"/>
      <c r="G3" s="127"/>
    </row>
    <row r="4" spans="1:7" ht="39.75" customHeight="1" thickBot="1" x14ac:dyDescent="0.25">
      <c r="A4" s="127"/>
      <c r="B4" s="127"/>
      <c r="C4" s="127"/>
      <c r="D4" s="127"/>
      <c r="E4" s="127"/>
      <c r="F4" s="127"/>
      <c r="G4" s="127"/>
    </row>
    <row r="5" spans="1:7" ht="12.75" customHeight="1" thickBot="1" x14ac:dyDescent="0.25">
      <c r="A5" s="128" t="s">
        <v>1152</v>
      </c>
      <c r="B5" s="129"/>
      <c r="C5" s="129"/>
      <c r="D5" s="130"/>
      <c r="E5" s="134" t="s">
        <v>1153</v>
      </c>
      <c r="F5" s="136" t="s">
        <v>1260</v>
      </c>
      <c r="G5" s="137"/>
    </row>
    <row r="6" spans="1:7" ht="43.5" customHeight="1" thickBot="1" x14ac:dyDescent="0.25">
      <c r="A6" s="131"/>
      <c r="B6" s="132"/>
      <c r="C6" s="132"/>
      <c r="D6" s="133"/>
      <c r="E6" s="135"/>
      <c r="F6" s="122" t="s">
        <v>1261</v>
      </c>
      <c r="G6" s="122" t="s">
        <v>1262</v>
      </c>
    </row>
    <row r="7" spans="1:7" ht="15.75" thickBot="1" x14ac:dyDescent="0.3">
      <c r="A7" s="120" t="s">
        <v>4</v>
      </c>
      <c r="B7" s="55"/>
      <c r="C7" s="55"/>
      <c r="D7" s="72"/>
      <c r="E7" s="116"/>
      <c r="F7" s="72"/>
      <c r="G7" s="116"/>
    </row>
    <row r="8" spans="1:7" ht="13.5" thickBot="1" x14ac:dyDescent="0.25">
      <c r="A8" s="95"/>
      <c r="B8" s="80" t="s">
        <v>25</v>
      </c>
      <c r="C8" s="97"/>
      <c r="D8" s="96"/>
      <c r="E8" s="66">
        <f>KAP.01!I69</f>
        <v>579000</v>
      </c>
      <c r="F8" s="66">
        <f>E8-G8</f>
        <v>512500</v>
      </c>
      <c r="G8" s="66">
        <f>KAP.01!I68+KAP.01!I60+KAP.01!I58+KAP.01!I56+KAP.01!I54+KAP.01!I52+KAP.01!I50+KAP.01!I48+KAP.01!I46+KAP.01!I44+KAP.01!I42+KAP.01!I38+KAP.01!I34+KAP.01!I32+KAP.01!I30+KAP.01!I28+KAP.01!I26</f>
        <v>66500</v>
      </c>
    </row>
    <row r="9" spans="1:7" ht="13.5" thickBot="1" x14ac:dyDescent="0.25">
      <c r="A9" s="95"/>
      <c r="B9" s="80" t="s">
        <v>81</v>
      </c>
      <c r="C9" s="97"/>
      <c r="D9" s="96"/>
      <c r="E9" s="66">
        <f>KAP.01!I75</f>
        <v>1500</v>
      </c>
      <c r="F9" s="66">
        <f>E9-G9</f>
        <v>1500</v>
      </c>
      <c r="G9" s="66">
        <v>0</v>
      </c>
    </row>
    <row r="10" spans="1:7" ht="13.5" thickBot="1" x14ac:dyDescent="0.25">
      <c r="A10" s="95"/>
      <c r="B10" s="80" t="s">
        <v>87</v>
      </c>
      <c r="C10" s="97"/>
      <c r="D10" s="97"/>
      <c r="E10" s="66">
        <f>KAP.01!I79</f>
        <v>60000</v>
      </c>
      <c r="F10" s="66">
        <f>E10-G10</f>
        <v>0</v>
      </c>
      <c r="G10" s="66">
        <f>KAP.01!I78</f>
        <v>60000</v>
      </c>
    </row>
    <row r="11" spans="1:7" ht="13.5" thickBot="1" x14ac:dyDescent="0.25">
      <c r="A11" s="64"/>
      <c r="B11" s="63" t="s">
        <v>1148</v>
      </c>
      <c r="C11" s="62"/>
      <c r="D11" s="62"/>
      <c r="E11" s="61">
        <f>SUM(E8:E10)</f>
        <v>640500</v>
      </c>
      <c r="F11" s="61">
        <f>SUM(F8:F10)</f>
        <v>514000</v>
      </c>
      <c r="G11" s="61">
        <f>SUM(G8:G10)</f>
        <v>126500</v>
      </c>
    </row>
    <row r="12" spans="1:7" ht="13.5" thickBot="1" x14ac:dyDescent="0.25">
      <c r="A12" s="77"/>
      <c r="B12" s="89"/>
      <c r="C12" s="88"/>
      <c r="D12" s="88"/>
      <c r="E12" s="87"/>
      <c r="F12" s="87"/>
      <c r="G12" s="87"/>
    </row>
    <row r="13" spans="1:7" ht="15.75" thickBot="1" x14ac:dyDescent="0.3">
      <c r="A13" s="119" t="s">
        <v>92</v>
      </c>
      <c r="B13" s="72"/>
      <c r="C13" s="72"/>
      <c r="D13" s="72"/>
      <c r="E13" s="71"/>
      <c r="F13" s="71"/>
      <c r="G13" s="71"/>
    </row>
    <row r="14" spans="1:7" ht="13.5" thickBot="1" x14ac:dyDescent="0.25">
      <c r="A14" s="95"/>
      <c r="B14" s="80" t="s">
        <v>81</v>
      </c>
      <c r="C14" s="79"/>
      <c r="D14" s="107"/>
      <c r="E14" s="66">
        <f>KAP.02!I142</f>
        <v>2360006</v>
      </c>
      <c r="F14" s="66">
        <f>E14-G14</f>
        <v>1560006</v>
      </c>
      <c r="G14" s="66">
        <f>KAP.02!I84</f>
        <v>800000</v>
      </c>
    </row>
    <row r="15" spans="1:7" ht="13.5" thickBot="1" x14ac:dyDescent="0.25">
      <c r="A15" s="95"/>
      <c r="B15" s="80" t="s">
        <v>222</v>
      </c>
      <c r="C15" s="79"/>
      <c r="D15" s="107"/>
      <c r="E15" s="66">
        <f>KAP.02!I146</f>
        <v>14798</v>
      </c>
      <c r="F15" s="66">
        <f>E15-G15</f>
        <v>14798</v>
      </c>
      <c r="G15" s="66">
        <v>0</v>
      </c>
    </row>
    <row r="16" spans="1:7" ht="13.5" thickBot="1" x14ac:dyDescent="0.25">
      <c r="A16" s="95"/>
      <c r="B16" s="80" t="s">
        <v>226</v>
      </c>
      <c r="C16" s="79"/>
      <c r="D16" s="107"/>
      <c r="E16" s="66">
        <f>KAP.02!I210</f>
        <v>502550</v>
      </c>
      <c r="F16" s="66">
        <f>E16-G16</f>
        <v>502550</v>
      </c>
      <c r="G16" s="66">
        <v>0</v>
      </c>
    </row>
    <row r="17" spans="1:7" ht="13.5" thickBot="1" x14ac:dyDescent="0.25">
      <c r="A17" s="64"/>
      <c r="B17" s="63" t="s">
        <v>1148</v>
      </c>
      <c r="C17" s="62"/>
      <c r="D17" s="113"/>
      <c r="E17" s="61">
        <f>SUM(E14:E16)</f>
        <v>2877354</v>
      </c>
      <c r="F17" s="61">
        <f>SUM(F14:F16)</f>
        <v>2077354</v>
      </c>
      <c r="G17" s="61">
        <f>SUM(G14:G16)</f>
        <v>800000</v>
      </c>
    </row>
    <row r="18" spans="1:7" ht="13.5" thickBot="1" x14ac:dyDescent="0.25">
      <c r="A18" s="77"/>
      <c r="B18" s="89"/>
      <c r="C18" s="88"/>
      <c r="D18" s="88"/>
      <c r="E18" s="87"/>
      <c r="F18" s="87"/>
      <c r="G18" s="87"/>
    </row>
    <row r="19" spans="1:7" ht="15.75" thickBot="1" x14ac:dyDescent="0.3">
      <c r="A19" s="118" t="s">
        <v>293</v>
      </c>
      <c r="B19" s="72"/>
      <c r="C19" s="72"/>
      <c r="D19" s="72"/>
      <c r="E19" s="111"/>
      <c r="F19" s="111"/>
      <c r="G19" s="111"/>
    </row>
    <row r="20" spans="1:7" ht="13.5" thickBot="1" x14ac:dyDescent="0.25">
      <c r="A20" s="70"/>
      <c r="B20" s="80" t="s">
        <v>25</v>
      </c>
      <c r="C20" s="97"/>
      <c r="D20" s="96"/>
      <c r="E20" s="66">
        <f>KAP.03!I15</f>
        <v>175000</v>
      </c>
      <c r="F20" s="66">
        <f>E20-G20</f>
        <v>175000</v>
      </c>
      <c r="G20" s="66">
        <v>0</v>
      </c>
    </row>
    <row r="21" spans="1:7" ht="13.5" thickBot="1" x14ac:dyDescent="0.25">
      <c r="A21" s="95"/>
      <c r="B21" s="80" t="s">
        <v>296</v>
      </c>
      <c r="C21" s="68"/>
      <c r="D21" s="68"/>
      <c r="E21" s="65">
        <f>KAP.03!I527</f>
        <v>9127231</v>
      </c>
      <c r="F21" s="117">
        <f>E21-G21</f>
        <v>6260270.1000000006</v>
      </c>
      <c r="G21" s="65">
        <f>KAP.03!I22+KAP.03!I158+KAP.03!I167+KAP.03!I190++KAP.03!I195+KAP.03!I199+KAP.03!I201+KAP.03!I229+KAP.03!I238+KAP.03!I249+KAP.03!I334+KAP.03!I429+KAP.03!I478+KAP.03!I480+KAP.03!I485+KAP.03!I502</f>
        <v>2866960.8999999994</v>
      </c>
    </row>
    <row r="22" spans="1:7" ht="13.5" thickBot="1" x14ac:dyDescent="0.25">
      <c r="A22" s="64"/>
      <c r="B22" s="63" t="s">
        <v>1148</v>
      </c>
      <c r="C22" s="62"/>
      <c r="D22" s="62"/>
      <c r="E22" s="61">
        <f>SUM(E20:E21)</f>
        <v>9302231</v>
      </c>
      <c r="F22" s="61">
        <f>SUM(F20:F21)</f>
        <v>6435270.1000000006</v>
      </c>
      <c r="G22" s="61">
        <f>SUM(G20:G21)</f>
        <v>2866960.8999999994</v>
      </c>
    </row>
    <row r="23" spans="1:7" ht="13.5" thickBot="1" x14ac:dyDescent="0.25">
      <c r="A23" s="77"/>
      <c r="B23" s="89"/>
      <c r="C23" s="88"/>
      <c r="D23" s="88"/>
      <c r="E23" s="87"/>
      <c r="F23" s="87"/>
      <c r="G23" s="87"/>
    </row>
    <row r="24" spans="1:7" ht="15" thickBot="1" x14ac:dyDescent="0.25">
      <c r="A24" s="124" t="s">
        <v>721</v>
      </c>
      <c r="B24" s="125"/>
      <c r="C24" s="125"/>
      <c r="D24" s="116"/>
      <c r="E24" s="71"/>
      <c r="F24" s="71"/>
      <c r="G24" s="71"/>
    </row>
    <row r="25" spans="1:7" ht="13.5" thickBot="1" x14ac:dyDescent="0.25">
      <c r="A25" s="95"/>
      <c r="B25" s="80" t="s">
        <v>1151</v>
      </c>
      <c r="C25" s="68"/>
      <c r="D25" s="110"/>
      <c r="E25" s="66">
        <f>KAP.04!I121</f>
        <v>917240</v>
      </c>
      <c r="F25" s="66">
        <f>E25-G25</f>
        <v>911660</v>
      </c>
      <c r="G25" s="66">
        <f>KAP.04!I64+KAP.04!I65</f>
        <v>5580</v>
      </c>
    </row>
    <row r="26" spans="1:7" ht="13.5" thickBot="1" x14ac:dyDescent="0.25">
      <c r="A26" s="95"/>
      <c r="B26" s="80" t="s">
        <v>822</v>
      </c>
      <c r="C26" s="115"/>
      <c r="D26" s="114"/>
      <c r="E26" s="66">
        <f>KAP.04!I125</f>
        <v>10000</v>
      </c>
      <c r="F26" s="66">
        <f>E26-G26</f>
        <v>10000</v>
      </c>
      <c r="G26" s="66">
        <v>0</v>
      </c>
    </row>
    <row r="27" spans="1:7" ht="13.5" thickBot="1" x14ac:dyDescent="0.25">
      <c r="A27" s="64"/>
      <c r="B27" s="63" t="s">
        <v>1148</v>
      </c>
      <c r="C27" s="62"/>
      <c r="D27" s="113"/>
      <c r="E27" s="61">
        <f>SUM(E25:E26)</f>
        <v>927240</v>
      </c>
      <c r="F27" s="61">
        <f>SUM(F25:F26)</f>
        <v>921660</v>
      </c>
      <c r="G27" s="61">
        <f>SUM(G25:G26)</f>
        <v>5580</v>
      </c>
    </row>
    <row r="28" spans="1:7" ht="13.5" thickBot="1" x14ac:dyDescent="0.25">
      <c r="A28" s="77"/>
      <c r="B28" s="89"/>
      <c r="C28" s="88"/>
      <c r="D28" s="88"/>
      <c r="E28" s="87"/>
      <c r="F28" s="87"/>
      <c r="G28" s="87"/>
    </row>
    <row r="29" spans="1:7" ht="15.75" thickBot="1" x14ac:dyDescent="0.3">
      <c r="A29" s="112" t="s">
        <v>826</v>
      </c>
      <c r="B29" s="72"/>
      <c r="C29" s="72"/>
      <c r="D29" s="72"/>
      <c r="E29" s="111"/>
      <c r="F29" s="111"/>
      <c r="G29" s="111"/>
    </row>
    <row r="30" spans="1:7" ht="13.5" thickBot="1" x14ac:dyDescent="0.25">
      <c r="A30" s="70"/>
      <c r="B30" s="80" t="s">
        <v>87</v>
      </c>
      <c r="C30" s="68"/>
      <c r="D30" s="110"/>
      <c r="E30" s="65">
        <f>KAP.05!I67</f>
        <v>533391</v>
      </c>
      <c r="F30" s="66">
        <f>E30-G30</f>
        <v>533391</v>
      </c>
      <c r="G30" s="65">
        <v>0</v>
      </c>
    </row>
    <row r="31" spans="1:7" ht="12.75" customHeight="1" thickBot="1" x14ac:dyDescent="0.25">
      <c r="A31" s="64"/>
      <c r="B31" s="63" t="s">
        <v>1148</v>
      </c>
      <c r="C31" s="62"/>
      <c r="D31" s="62"/>
      <c r="E31" s="61">
        <f>SUM(E30:E30)</f>
        <v>533391</v>
      </c>
      <c r="F31" s="61">
        <f>SUM(F30:F30)</f>
        <v>533391</v>
      </c>
      <c r="G31" s="61">
        <f>SUM(G30:G30)</f>
        <v>0</v>
      </c>
    </row>
    <row r="32" spans="1:7" ht="13.5" thickBot="1" x14ac:dyDescent="0.25">
      <c r="A32" s="77"/>
      <c r="B32" s="89"/>
      <c r="C32" s="88"/>
      <c r="D32" s="88"/>
      <c r="E32" s="87"/>
      <c r="F32" s="87"/>
      <c r="G32" s="87"/>
    </row>
    <row r="33" spans="1:7" ht="15.75" thickBot="1" x14ac:dyDescent="0.3">
      <c r="A33" s="109" t="s">
        <v>891</v>
      </c>
      <c r="B33" s="72"/>
      <c r="C33" s="72"/>
      <c r="D33" s="72"/>
      <c r="E33" s="71"/>
      <c r="F33" s="71"/>
      <c r="G33" s="71"/>
    </row>
    <row r="34" spans="1:7" ht="13.5" thickBot="1" x14ac:dyDescent="0.25">
      <c r="A34" s="85"/>
      <c r="B34" s="80" t="s">
        <v>892</v>
      </c>
      <c r="C34" s="83"/>
      <c r="D34" s="82"/>
      <c r="E34" s="66">
        <f>KAP.06!I15</f>
        <v>10000</v>
      </c>
      <c r="F34" s="66">
        <f>E34-G34</f>
        <v>10000</v>
      </c>
      <c r="G34" s="66">
        <v>0</v>
      </c>
    </row>
    <row r="35" spans="1:7" ht="13.5" thickBot="1" x14ac:dyDescent="0.25">
      <c r="A35" s="106"/>
      <c r="B35" s="80" t="s">
        <v>25</v>
      </c>
      <c r="C35" s="108"/>
      <c r="D35" s="107"/>
      <c r="E35" s="66">
        <f>KAP.06!I19</f>
        <v>324000</v>
      </c>
      <c r="F35" s="66">
        <f>E35-G35</f>
        <v>324000</v>
      </c>
      <c r="G35" s="66">
        <v>0</v>
      </c>
    </row>
    <row r="36" spans="1:7" x14ac:dyDescent="0.2">
      <c r="A36" s="106"/>
      <c r="B36" s="80" t="s">
        <v>222</v>
      </c>
      <c r="C36" s="108"/>
      <c r="D36" s="107"/>
      <c r="E36" s="66">
        <f>KAP.06!I59</f>
        <v>793240</v>
      </c>
      <c r="F36" s="66">
        <f>E36-G36</f>
        <v>793240</v>
      </c>
      <c r="G36" s="66">
        <v>0</v>
      </c>
    </row>
    <row r="37" spans="1:7" ht="13.5" thickBot="1" x14ac:dyDescent="0.25">
      <c r="A37" s="106"/>
      <c r="B37" s="80" t="s">
        <v>822</v>
      </c>
      <c r="C37" s="79"/>
      <c r="D37" s="79"/>
      <c r="E37" s="66">
        <f>KAP.06!I79</f>
        <v>733000</v>
      </c>
      <c r="F37" s="66">
        <f>E37-G37</f>
        <v>733000</v>
      </c>
      <c r="G37" s="66">
        <v>0</v>
      </c>
    </row>
    <row r="38" spans="1:7" ht="13.5" thickBot="1" x14ac:dyDescent="0.25">
      <c r="A38" s="64"/>
      <c r="B38" s="63" t="s">
        <v>1148</v>
      </c>
      <c r="C38" s="62"/>
      <c r="D38" s="62"/>
      <c r="E38" s="61">
        <f>SUM(E34:E37)</f>
        <v>1860240</v>
      </c>
      <c r="F38" s="61">
        <f>SUM(F34:F37)</f>
        <v>1860240</v>
      </c>
      <c r="G38" s="61">
        <f>SUM(G34:G37)</f>
        <v>0</v>
      </c>
    </row>
    <row r="39" spans="1:7" ht="13.5" thickBot="1" x14ac:dyDescent="0.25">
      <c r="A39" s="77"/>
      <c r="B39" s="89"/>
      <c r="C39" s="88"/>
      <c r="D39" s="88"/>
      <c r="E39" s="87"/>
      <c r="F39" s="87"/>
      <c r="G39" s="87"/>
    </row>
    <row r="40" spans="1:7" ht="15.75" thickBot="1" x14ac:dyDescent="0.3">
      <c r="A40" s="73" t="s">
        <v>964</v>
      </c>
      <c r="B40" s="72"/>
      <c r="C40" s="72"/>
      <c r="D40" s="72"/>
      <c r="E40" s="71"/>
      <c r="F40" s="71"/>
      <c r="G40" s="71"/>
    </row>
    <row r="41" spans="1:7" ht="13.5" thickBot="1" x14ac:dyDescent="0.25">
      <c r="A41" s="70"/>
      <c r="B41" s="80" t="s">
        <v>1150</v>
      </c>
      <c r="C41" s="105"/>
      <c r="D41" s="104"/>
      <c r="E41" s="103">
        <f>KAP.07!I61</f>
        <v>632775</v>
      </c>
      <c r="F41" s="66">
        <f>E41-G41</f>
        <v>632775</v>
      </c>
      <c r="G41" s="103">
        <v>0</v>
      </c>
    </row>
    <row r="42" spans="1:7" ht="13.5" thickBot="1" x14ac:dyDescent="0.25">
      <c r="A42" s="64"/>
      <c r="B42" s="63" t="s">
        <v>1148</v>
      </c>
      <c r="C42" s="62"/>
      <c r="D42" s="62"/>
      <c r="E42" s="61">
        <f>SUM(E41:E41)</f>
        <v>632775</v>
      </c>
      <c r="F42" s="61">
        <f>SUM(F41:F41)</f>
        <v>632775</v>
      </c>
      <c r="G42" s="61">
        <f>SUM(G41:G41)</f>
        <v>0</v>
      </c>
    </row>
    <row r="43" spans="1:7" ht="13.5" thickBot="1" x14ac:dyDescent="0.25">
      <c r="A43" s="77"/>
      <c r="B43" s="89"/>
      <c r="C43" s="88"/>
      <c r="D43" s="88"/>
      <c r="E43" s="87"/>
      <c r="F43" s="87"/>
      <c r="G43" s="87"/>
    </row>
    <row r="44" spans="1:7" ht="15.75" thickBot="1" x14ac:dyDescent="0.3">
      <c r="A44" s="102" t="s">
        <v>1010</v>
      </c>
      <c r="B44" s="101"/>
      <c r="C44" s="101"/>
      <c r="D44" s="72"/>
      <c r="E44" s="71"/>
      <c r="F44" s="71"/>
      <c r="G44" s="71"/>
    </row>
    <row r="45" spans="1:7" ht="13.5" thickBot="1" x14ac:dyDescent="0.25">
      <c r="A45" s="100"/>
      <c r="B45" s="80" t="s">
        <v>81</v>
      </c>
      <c r="C45" s="97"/>
      <c r="D45" s="96"/>
      <c r="E45" s="66">
        <f>KAP.08!I19</f>
        <v>625000</v>
      </c>
      <c r="F45" s="66">
        <f t="shared" ref="F45:F51" si="0">E45-G45</f>
        <v>625000</v>
      </c>
      <c r="G45" s="66">
        <v>0</v>
      </c>
    </row>
    <row r="46" spans="1:7" ht="13.5" thickBot="1" x14ac:dyDescent="0.25">
      <c r="A46" s="95"/>
      <c r="B46" s="80" t="s">
        <v>222</v>
      </c>
      <c r="C46" s="99"/>
      <c r="D46" s="96"/>
      <c r="E46" s="66">
        <f>KAP.08!I25</f>
        <v>40000</v>
      </c>
      <c r="F46" s="66">
        <f t="shared" si="0"/>
        <v>40000</v>
      </c>
      <c r="G46" s="66">
        <v>0</v>
      </c>
    </row>
    <row r="47" spans="1:7" ht="12.75" hidden="1" customHeight="1" thickBot="1" x14ac:dyDescent="0.25">
      <c r="A47" s="95"/>
      <c r="B47" s="98"/>
      <c r="C47" s="97"/>
      <c r="D47" s="96"/>
      <c r="E47" s="66"/>
      <c r="F47" s="66">
        <f t="shared" si="0"/>
        <v>0</v>
      </c>
      <c r="G47" s="66"/>
    </row>
    <row r="48" spans="1:7" ht="12.75" hidden="1" customHeight="1" thickBot="1" x14ac:dyDescent="0.25">
      <c r="A48" s="95"/>
      <c r="B48" s="98"/>
      <c r="C48" s="97"/>
      <c r="D48" s="96"/>
      <c r="E48" s="66"/>
      <c r="F48" s="66">
        <f t="shared" si="0"/>
        <v>0</v>
      </c>
      <c r="G48" s="66"/>
    </row>
    <row r="49" spans="1:7" ht="12.75" customHeight="1" thickBot="1" x14ac:dyDescent="0.25">
      <c r="A49" s="95"/>
      <c r="B49" s="80" t="s">
        <v>822</v>
      </c>
      <c r="C49" s="94"/>
      <c r="D49" s="93"/>
      <c r="E49" s="66">
        <f>KAP.08!I61</f>
        <v>1001634.2</v>
      </c>
      <c r="F49" s="66">
        <f t="shared" si="0"/>
        <v>1001634.2</v>
      </c>
      <c r="G49" s="66">
        <v>0</v>
      </c>
    </row>
    <row r="50" spans="1:7" ht="12.75" customHeight="1" thickBot="1" x14ac:dyDescent="0.25">
      <c r="A50" s="95"/>
      <c r="B50" s="80" t="s">
        <v>226</v>
      </c>
      <c r="C50" s="79"/>
      <c r="D50" s="107"/>
      <c r="E50" s="66">
        <f>KAP.08!I65</f>
        <v>250000</v>
      </c>
      <c r="F50" s="66">
        <f t="shared" si="0"/>
        <v>250000</v>
      </c>
      <c r="G50" s="66">
        <v>0</v>
      </c>
    </row>
    <row r="51" spans="1:7" ht="12.75" customHeight="1" thickBot="1" x14ac:dyDescent="0.25">
      <c r="A51" s="95"/>
      <c r="B51" s="80" t="s">
        <v>87</v>
      </c>
      <c r="C51" s="94"/>
      <c r="D51" s="93"/>
      <c r="E51" s="66">
        <f>KAP.08!I77</f>
        <v>306691</v>
      </c>
      <c r="F51" s="66">
        <f t="shared" si="0"/>
        <v>306691</v>
      </c>
      <c r="G51" s="66">
        <v>0</v>
      </c>
    </row>
    <row r="52" spans="1:7" ht="13.5" thickBot="1" x14ac:dyDescent="0.25">
      <c r="A52" s="64"/>
      <c r="B52" s="92" t="s">
        <v>1148</v>
      </c>
      <c r="C52" s="91"/>
      <c r="D52" s="91"/>
      <c r="E52" s="90">
        <f>SUM(E45:E51)</f>
        <v>2223325.2000000002</v>
      </c>
      <c r="F52" s="61">
        <f>SUM(F45:F51)</f>
        <v>2223325.2000000002</v>
      </c>
      <c r="G52" s="90">
        <f>SUM(G45:G51)</f>
        <v>0</v>
      </c>
    </row>
    <row r="53" spans="1:7" ht="13.5" thickBot="1" x14ac:dyDescent="0.25">
      <c r="A53" s="77"/>
      <c r="B53" s="89"/>
      <c r="C53" s="88"/>
      <c r="D53" s="88"/>
      <c r="E53" s="87"/>
      <c r="F53" s="87"/>
      <c r="G53" s="87"/>
    </row>
    <row r="54" spans="1:7" ht="15.75" thickBot="1" x14ac:dyDescent="0.3">
      <c r="A54" s="86" t="s">
        <v>1070</v>
      </c>
      <c r="B54" s="72"/>
      <c r="C54" s="72"/>
      <c r="D54" s="72"/>
      <c r="E54" s="71"/>
      <c r="F54" s="71"/>
      <c r="G54" s="71"/>
    </row>
    <row r="55" spans="1:7" ht="12.75" hidden="1" customHeight="1" thickBot="1" x14ac:dyDescent="0.25">
      <c r="A55" s="85"/>
      <c r="B55" s="84" t="s">
        <v>1149</v>
      </c>
      <c r="C55" s="68"/>
      <c r="D55" s="68"/>
      <c r="E55" s="67"/>
      <c r="F55" s="67"/>
      <c r="G55" s="67"/>
    </row>
    <row r="56" spans="1:7" ht="13.5" thickBot="1" x14ac:dyDescent="0.25">
      <c r="A56" s="81"/>
      <c r="B56" s="80" t="s">
        <v>892</v>
      </c>
      <c r="C56" s="83"/>
      <c r="D56" s="82"/>
      <c r="E56" s="66">
        <f>KAP.09!I43</f>
        <v>471532</v>
      </c>
      <c r="F56" s="66">
        <f>E56-G56</f>
        <v>471532</v>
      </c>
      <c r="G56" s="66">
        <v>0</v>
      </c>
    </row>
    <row r="57" spans="1:7" ht="13.5" thickBot="1" x14ac:dyDescent="0.25">
      <c r="A57" s="81"/>
      <c r="B57" s="80" t="s">
        <v>1102</v>
      </c>
      <c r="C57" s="79"/>
      <c r="D57" s="79"/>
      <c r="E57" s="66">
        <f>KAP.09!I69</f>
        <v>83856</v>
      </c>
      <c r="F57" s="66">
        <f>E57-G57</f>
        <v>83856</v>
      </c>
      <c r="G57" s="66">
        <v>0</v>
      </c>
    </row>
    <row r="58" spans="1:7" ht="13.5" thickBot="1" x14ac:dyDescent="0.25">
      <c r="A58" s="64"/>
      <c r="B58" s="78" t="s">
        <v>1148</v>
      </c>
      <c r="C58" s="62"/>
      <c r="D58" s="62"/>
      <c r="E58" s="61">
        <f>SUM(E56:E57)</f>
        <v>555388</v>
      </c>
      <c r="F58" s="61">
        <f>SUM(F56:F57)</f>
        <v>555388</v>
      </c>
      <c r="G58" s="61">
        <f>SUM(G56:G57)</f>
        <v>0</v>
      </c>
    </row>
    <row r="59" spans="1:7" ht="13.5" thickBot="1" x14ac:dyDescent="0.25">
      <c r="A59" s="77"/>
      <c r="B59" s="76"/>
      <c r="C59" s="75"/>
      <c r="D59" s="75"/>
      <c r="E59" s="74"/>
      <c r="F59" s="74"/>
      <c r="G59" s="74"/>
    </row>
    <row r="60" spans="1:7" ht="15.75" thickBot="1" x14ac:dyDescent="0.3">
      <c r="A60" s="73" t="s">
        <v>1130</v>
      </c>
      <c r="B60" s="72"/>
      <c r="C60" s="72"/>
      <c r="D60" s="72"/>
      <c r="E60" s="71"/>
      <c r="F60" s="71"/>
      <c r="G60" s="71"/>
    </row>
    <row r="61" spans="1:7" ht="13.5" thickBot="1" x14ac:dyDescent="0.25">
      <c r="A61" s="70"/>
      <c r="B61" s="69" t="s">
        <v>1131</v>
      </c>
      <c r="C61" s="68"/>
      <c r="D61" s="68"/>
      <c r="E61" s="65">
        <f>KAP.10!I27</f>
        <v>2734400</v>
      </c>
      <c r="F61" s="66">
        <f>E61-G61</f>
        <v>2734400</v>
      </c>
      <c r="G61" s="65">
        <v>0</v>
      </c>
    </row>
    <row r="62" spans="1:7" ht="13.5" thickBot="1" x14ac:dyDescent="0.25">
      <c r="A62" s="64"/>
      <c r="B62" s="63" t="s">
        <v>1148</v>
      </c>
      <c r="C62" s="62"/>
      <c r="D62" s="62"/>
      <c r="E62" s="61">
        <f>SUM(E61)</f>
        <v>2734400</v>
      </c>
      <c r="F62" s="61">
        <f t="shared" ref="F62:G62" si="1">SUM(F61)</f>
        <v>2734400</v>
      </c>
      <c r="G62" s="61">
        <f t="shared" si="1"/>
        <v>0</v>
      </c>
    </row>
    <row r="63" spans="1:7" ht="13.5" thickBot="1" x14ac:dyDescent="0.25">
      <c r="A63" s="60"/>
      <c r="B63" s="59"/>
      <c r="C63" s="58"/>
      <c r="D63" s="58"/>
      <c r="E63" s="57"/>
      <c r="F63" s="57"/>
      <c r="G63" s="57"/>
    </row>
    <row r="64" spans="1:7" ht="16.5" thickBot="1" x14ac:dyDescent="0.3">
      <c r="A64" s="56" t="s">
        <v>1147</v>
      </c>
      <c r="B64" s="55"/>
      <c r="C64" s="55"/>
      <c r="D64" s="54"/>
      <c r="E64" s="53">
        <f>E11+E17+E22+E27+E31+E38+E42+E52+E58+E62</f>
        <v>22286844.199999999</v>
      </c>
      <c r="F64" s="53">
        <f>F11+F17+F22+F27+F31+F38+F42+F52+F58+F62</f>
        <v>18487803.300000001</v>
      </c>
      <c r="G64" s="53">
        <f>G11+G17+G22+G27+G31+G38+G42+G52+G58+G62</f>
        <v>3799040.8999999994</v>
      </c>
    </row>
  </sheetData>
  <mergeCells count="5">
    <mergeCell ref="A24:C24"/>
    <mergeCell ref="A2:G4"/>
    <mergeCell ref="A5:D6"/>
    <mergeCell ref="E5:E6"/>
    <mergeCell ref="F5:G5"/>
  </mergeCells>
  <pageMargins left="0.27559055118110237" right="0.35433070866141736" top="0.43307086614173229" bottom="0.70866141732283472" header="0.51181102362204722" footer="0.51181102362204722"/>
  <pageSetup paperSize="9" scale="7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3:K71"/>
  <sheetViews>
    <sheetView showGridLines="0" workbookViewId="0"/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4" customWidth="1"/>
    <col min="12" max="256" width="9.140625" style="5"/>
    <col min="257" max="257" width="5.7109375" style="5" customWidth="1"/>
    <col min="258" max="258" width="26.140625" style="5" customWidth="1"/>
    <col min="259" max="259" width="8.7109375" style="5" customWidth="1"/>
    <col min="260" max="260" width="37.140625" style="5" customWidth="1"/>
    <col min="261" max="267" width="15" style="5" customWidth="1"/>
    <col min="268" max="512" width="9.140625" style="5"/>
    <col min="513" max="513" width="5.7109375" style="5" customWidth="1"/>
    <col min="514" max="514" width="26.140625" style="5" customWidth="1"/>
    <col min="515" max="515" width="8.7109375" style="5" customWidth="1"/>
    <col min="516" max="516" width="37.140625" style="5" customWidth="1"/>
    <col min="517" max="523" width="15" style="5" customWidth="1"/>
    <col min="524" max="768" width="9.140625" style="5"/>
    <col min="769" max="769" width="5.7109375" style="5" customWidth="1"/>
    <col min="770" max="770" width="26.140625" style="5" customWidth="1"/>
    <col min="771" max="771" width="8.7109375" style="5" customWidth="1"/>
    <col min="772" max="772" width="37.140625" style="5" customWidth="1"/>
    <col min="773" max="779" width="15" style="5" customWidth="1"/>
    <col min="780" max="1024" width="9.140625" style="5"/>
    <col min="1025" max="1025" width="5.7109375" style="5" customWidth="1"/>
    <col min="1026" max="1026" width="26.140625" style="5" customWidth="1"/>
    <col min="1027" max="1027" width="8.7109375" style="5" customWidth="1"/>
    <col min="1028" max="1028" width="37.140625" style="5" customWidth="1"/>
    <col min="1029" max="1035" width="15" style="5" customWidth="1"/>
    <col min="1036" max="1280" width="9.140625" style="5"/>
    <col min="1281" max="1281" width="5.7109375" style="5" customWidth="1"/>
    <col min="1282" max="1282" width="26.140625" style="5" customWidth="1"/>
    <col min="1283" max="1283" width="8.7109375" style="5" customWidth="1"/>
    <col min="1284" max="1284" width="37.140625" style="5" customWidth="1"/>
    <col min="1285" max="1291" width="15" style="5" customWidth="1"/>
    <col min="1292" max="1536" width="9.140625" style="5"/>
    <col min="1537" max="1537" width="5.7109375" style="5" customWidth="1"/>
    <col min="1538" max="1538" width="26.140625" style="5" customWidth="1"/>
    <col min="1539" max="1539" width="8.7109375" style="5" customWidth="1"/>
    <col min="1540" max="1540" width="37.140625" style="5" customWidth="1"/>
    <col min="1541" max="1547" width="15" style="5" customWidth="1"/>
    <col min="1548" max="1792" width="9.140625" style="5"/>
    <col min="1793" max="1793" width="5.7109375" style="5" customWidth="1"/>
    <col min="1794" max="1794" width="26.140625" style="5" customWidth="1"/>
    <col min="1795" max="1795" width="8.7109375" style="5" customWidth="1"/>
    <col min="1796" max="1796" width="37.140625" style="5" customWidth="1"/>
    <col min="1797" max="1803" width="15" style="5" customWidth="1"/>
    <col min="1804" max="2048" width="9.140625" style="5"/>
    <col min="2049" max="2049" width="5.7109375" style="5" customWidth="1"/>
    <col min="2050" max="2050" width="26.140625" style="5" customWidth="1"/>
    <col min="2051" max="2051" width="8.7109375" style="5" customWidth="1"/>
    <col min="2052" max="2052" width="37.140625" style="5" customWidth="1"/>
    <col min="2053" max="2059" width="15" style="5" customWidth="1"/>
    <col min="2060" max="2304" width="9.140625" style="5"/>
    <col min="2305" max="2305" width="5.7109375" style="5" customWidth="1"/>
    <col min="2306" max="2306" width="26.140625" style="5" customWidth="1"/>
    <col min="2307" max="2307" width="8.7109375" style="5" customWidth="1"/>
    <col min="2308" max="2308" width="37.140625" style="5" customWidth="1"/>
    <col min="2309" max="2315" width="15" style="5" customWidth="1"/>
    <col min="2316" max="2560" width="9.140625" style="5"/>
    <col min="2561" max="2561" width="5.7109375" style="5" customWidth="1"/>
    <col min="2562" max="2562" width="26.140625" style="5" customWidth="1"/>
    <col min="2563" max="2563" width="8.7109375" style="5" customWidth="1"/>
    <col min="2564" max="2564" width="37.140625" style="5" customWidth="1"/>
    <col min="2565" max="2571" width="15" style="5" customWidth="1"/>
    <col min="2572" max="2816" width="9.140625" style="5"/>
    <col min="2817" max="2817" width="5.7109375" style="5" customWidth="1"/>
    <col min="2818" max="2818" width="26.140625" style="5" customWidth="1"/>
    <col min="2819" max="2819" width="8.7109375" style="5" customWidth="1"/>
    <col min="2820" max="2820" width="37.140625" style="5" customWidth="1"/>
    <col min="2821" max="2827" width="15" style="5" customWidth="1"/>
    <col min="2828" max="3072" width="9.140625" style="5"/>
    <col min="3073" max="3073" width="5.7109375" style="5" customWidth="1"/>
    <col min="3074" max="3074" width="26.140625" style="5" customWidth="1"/>
    <col min="3075" max="3075" width="8.7109375" style="5" customWidth="1"/>
    <col min="3076" max="3076" width="37.140625" style="5" customWidth="1"/>
    <col min="3077" max="3083" width="15" style="5" customWidth="1"/>
    <col min="3084" max="3328" width="9.140625" style="5"/>
    <col min="3329" max="3329" width="5.7109375" style="5" customWidth="1"/>
    <col min="3330" max="3330" width="26.140625" style="5" customWidth="1"/>
    <col min="3331" max="3331" width="8.7109375" style="5" customWidth="1"/>
    <col min="3332" max="3332" width="37.140625" style="5" customWidth="1"/>
    <col min="3333" max="3339" width="15" style="5" customWidth="1"/>
    <col min="3340" max="3584" width="9.140625" style="5"/>
    <col min="3585" max="3585" width="5.7109375" style="5" customWidth="1"/>
    <col min="3586" max="3586" width="26.140625" style="5" customWidth="1"/>
    <col min="3587" max="3587" width="8.7109375" style="5" customWidth="1"/>
    <col min="3588" max="3588" width="37.140625" style="5" customWidth="1"/>
    <col min="3589" max="3595" width="15" style="5" customWidth="1"/>
    <col min="3596" max="3840" width="9.140625" style="5"/>
    <col min="3841" max="3841" width="5.7109375" style="5" customWidth="1"/>
    <col min="3842" max="3842" width="26.140625" style="5" customWidth="1"/>
    <col min="3843" max="3843" width="8.7109375" style="5" customWidth="1"/>
    <col min="3844" max="3844" width="37.140625" style="5" customWidth="1"/>
    <col min="3845" max="3851" width="15" style="5" customWidth="1"/>
    <col min="3852" max="4096" width="9.140625" style="5"/>
    <col min="4097" max="4097" width="5.7109375" style="5" customWidth="1"/>
    <col min="4098" max="4098" width="26.140625" style="5" customWidth="1"/>
    <col min="4099" max="4099" width="8.7109375" style="5" customWidth="1"/>
    <col min="4100" max="4100" width="37.140625" style="5" customWidth="1"/>
    <col min="4101" max="4107" width="15" style="5" customWidth="1"/>
    <col min="4108" max="4352" width="9.140625" style="5"/>
    <col min="4353" max="4353" width="5.7109375" style="5" customWidth="1"/>
    <col min="4354" max="4354" width="26.140625" style="5" customWidth="1"/>
    <col min="4355" max="4355" width="8.7109375" style="5" customWidth="1"/>
    <col min="4356" max="4356" width="37.140625" style="5" customWidth="1"/>
    <col min="4357" max="4363" width="15" style="5" customWidth="1"/>
    <col min="4364" max="4608" width="9.140625" style="5"/>
    <col min="4609" max="4609" width="5.7109375" style="5" customWidth="1"/>
    <col min="4610" max="4610" width="26.140625" style="5" customWidth="1"/>
    <col min="4611" max="4611" width="8.7109375" style="5" customWidth="1"/>
    <col min="4612" max="4612" width="37.140625" style="5" customWidth="1"/>
    <col min="4613" max="4619" width="15" style="5" customWidth="1"/>
    <col min="4620" max="4864" width="9.140625" style="5"/>
    <col min="4865" max="4865" width="5.7109375" style="5" customWidth="1"/>
    <col min="4866" max="4866" width="26.140625" style="5" customWidth="1"/>
    <col min="4867" max="4867" width="8.7109375" style="5" customWidth="1"/>
    <col min="4868" max="4868" width="37.140625" style="5" customWidth="1"/>
    <col min="4869" max="4875" width="15" style="5" customWidth="1"/>
    <col min="4876" max="5120" width="9.140625" style="5"/>
    <col min="5121" max="5121" width="5.7109375" style="5" customWidth="1"/>
    <col min="5122" max="5122" width="26.140625" style="5" customWidth="1"/>
    <col min="5123" max="5123" width="8.7109375" style="5" customWidth="1"/>
    <col min="5124" max="5124" width="37.140625" style="5" customWidth="1"/>
    <col min="5125" max="5131" width="15" style="5" customWidth="1"/>
    <col min="5132" max="5376" width="9.140625" style="5"/>
    <col min="5377" max="5377" width="5.7109375" style="5" customWidth="1"/>
    <col min="5378" max="5378" width="26.140625" style="5" customWidth="1"/>
    <col min="5379" max="5379" width="8.7109375" style="5" customWidth="1"/>
    <col min="5380" max="5380" width="37.140625" style="5" customWidth="1"/>
    <col min="5381" max="5387" width="15" style="5" customWidth="1"/>
    <col min="5388" max="5632" width="9.140625" style="5"/>
    <col min="5633" max="5633" width="5.7109375" style="5" customWidth="1"/>
    <col min="5634" max="5634" width="26.140625" style="5" customWidth="1"/>
    <col min="5635" max="5635" width="8.7109375" style="5" customWidth="1"/>
    <col min="5636" max="5636" width="37.140625" style="5" customWidth="1"/>
    <col min="5637" max="5643" width="15" style="5" customWidth="1"/>
    <col min="5644" max="5888" width="9.140625" style="5"/>
    <col min="5889" max="5889" width="5.7109375" style="5" customWidth="1"/>
    <col min="5890" max="5890" width="26.140625" style="5" customWidth="1"/>
    <col min="5891" max="5891" width="8.7109375" style="5" customWidth="1"/>
    <col min="5892" max="5892" width="37.140625" style="5" customWidth="1"/>
    <col min="5893" max="5899" width="15" style="5" customWidth="1"/>
    <col min="5900" max="6144" width="9.140625" style="5"/>
    <col min="6145" max="6145" width="5.7109375" style="5" customWidth="1"/>
    <col min="6146" max="6146" width="26.140625" style="5" customWidth="1"/>
    <col min="6147" max="6147" width="8.7109375" style="5" customWidth="1"/>
    <col min="6148" max="6148" width="37.140625" style="5" customWidth="1"/>
    <col min="6149" max="6155" width="15" style="5" customWidth="1"/>
    <col min="6156" max="6400" width="9.140625" style="5"/>
    <col min="6401" max="6401" width="5.7109375" style="5" customWidth="1"/>
    <col min="6402" max="6402" width="26.140625" style="5" customWidth="1"/>
    <col min="6403" max="6403" width="8.7109375" style="5" customWidth="1"/>
    <col min="6404" max="6404" width="37.140625" style="5" customWidth="1"/>
    <col min="6405" max="6411" width="15" style="5" customWidth="1"/>
    <col min="6412" max="6656" width="9.140625" style="5"/>
    <col min="6657" max="6657" width="5.7109375" style="5" customWidth="1"/>
    <col min="6658" max="6658" width="26.140625" style="5" customWidth="1"/>
    <col min="6659" max="6659" width="8.7109375" style="5" customWidth="1"/>
    <col min="6660" max="6660" width="37.140625" style="5" customWidth="1"/>
    <col min="6661" max="6667" width="15" style="5" customWidth="1"/>
    <col min="6668" max="6912" width="9.140625" style="5"/>
    <col min="6913" max="6913" width="5.7109375" style="5" customWidth="1"/>
    <col min="6914" max="6914" width="26.140625" style="5" customWidth="1"/>
    <col min="6915" max="6915" width="8.7109375" style="5" customWidth="1"/>
    <col min="6916" max="6916" width="37.140625" style="5" customWidth="1"/>
    <col min="6917" max="6923" width="15" style="5" customWidth="1"/>
    <col min="6924" max="7168" width="9.140625" style="5"/>
    <col min="7169" max="7169" width="5.7109375" style="5" customWidth="1"/>
    <col min="7170" max="7170" width="26.140625" style="5" customWidth="1"/>
    <col min="7171" max="7171" width="8.7109375" style="5" customWidth="1"/>
    <col min="7172" max="7172" width="37.140625" style="5" customWidth="1"/>
    <col min="7173" max="7179" width="15" style="5" customWidth="1"/>
    <col min="7180" max="7424" width="9.140625" style="5"/>
    <col min="7425" max="7425" width="5.7109375" style="5" customWidth="1"/>
    <col min="7426" max="7426" width="26.140625" style="5" customWidth="1"/>
    <col min="7427" max="7427" width="8.7109375" style="5" customWidth="1"/>
    <col min="7428" max="7428" width="37.140625" style="5" customWidth="1"/>
    <col min="7429" max="7435" width="15" style="5" customWidth="1"/>
    <col min="7436" max="7680" width="9.140625" style="5"/>
    <col min="7681" max="7681" width="5.7109375" style="5" customWidth="1"/>
    <col min="7682" max="7682" width="26.140625" style="5" customWidth="1"/>
    <col min="7683" max="7683" width="8.7109375" style="5" customWidth="1"/>
    <col min="7684" max="7684" width="37.140625" style="5" customWidth="1"/>
    <col min="7685" max="7691" width="15" style="5" customWidth="1"/>
    <col min="7692" max="7936" width="9.140625" style="5"/>
    <col min="7937" max="7937" width="5.7109375" style="5" customWidth="1"/>
    <col min="7938" max="7938" width="26.140625" style="5" customWidth="1"/>
    <col min="7939" max="7939" width="8.7109375" style="5" customWidth="1"/>
    <col min="7940" max="7940" width="37.140625" style="5" customWidth="1"/>
    <col min="7941" max="7947" width="15" style="5" customWidth="1"/>
    <col min="7948" max="8192" width="9.140625" style="5"/>
    <col min="8193" max="8193" width="5.7109375" style="5" customWidth="1"/>
    <col min="8194" max="8194" width="26.140625" style="5" customWidth="1"/>
    <col min="8195" max="8195" width="8.7109375" style="5" customWidth="1"/>
    <col min="8196" max="8196" width="37.140625" style="5" customWidth="1"/>
    <col min="8197" max="8203" width="15" style="5" customWidth="1"/>
    <col min="8204" max="8448" width="9.140625" style="5"/>
    <col min="8449" max="8449" width="5.7109375" style="5" customWidth="1"/>
    <col min="8450" max="8450" width="26.140625" style="5" customWidth="1"/>
    <col min="8451" max="8451" width="8.7109375" style="5" customWidth="1"/>
    <col min="8452" max="8452" width="37.140625" style="5" customWidth="1"/>
    <col min="8453" max="8459" width="15" style="5" customWidth="1"/>
    <col min="8460" max="8704" width="9.140625" style="5"/>
    <col min="8705" max="8705" width="5.7109375" style="5" customWidth="1"/>
    <col min="8706" max="8706" width="26.140625" style="5" customWidth="1"/>
    <col min="8707" max="8707" width="8.7109375" style="5" customWidth="1"/>
    <col min="8708" max="8708" width="37.140625" style="5" customWidth="1"/>
    <col min="8709" max="8715" width="15" style="5" customWidth="1"/>
    <col min="8716" max="8960" width="9.140625" style="5"/>
    <col min="8961" max="8961" width="5.7109375" style="5" customWidth="1"/>
    <col min="8962" max="8962" width="26.140625" style="5" customWidth="1"/>
    <col min="8963" max="8963" width="8.7109375" style="5" customWidth="1"/>
    <col min="8964" max="8964" width="37.140625" style="5" customWidth="1"/>
    <col min="8965" max="8971" width="15" style="5" customWidth="1"/>
    <col min="8972" max="9216" width="9.140625" style="5"/>
    <col min="9217" max="9217" width="5.7109375" style="5" customWidth="1"/>
    <col min="9218" max="9218" width="26.140625" style="5" customWidth="1"/>
    <col min="9219" max="9219" width="8.7109375" style="5" customWidth="1"/>
    <col min="9220" max="9220" width="37.140625" style="5" customWidth="1"/>
    <col min="9221" max="9227" width="15" style="5" customWidth="1"/>
    <col min="9228" max="9472" width="9.140625" style="5"/>
    <col min="9473" max="9473" width="5.7109375" style="5" customWidth="1"/>
    <col min="9474" max="9474" width="26.140625" style="5" customWidth="1"/>
    <col min="9475" max="9475" width="8.7109375" style="5" customWidth="1"/>
    <col min="9476" max="9476" width="37.140625" style="5" customWidth="1"/>
    <col min="9477" max="9483" width="15" style="5" customWidth="1"/>
    <col min="9484" max="9728" width="9.140625" style="5"/>
    <col min="9729" max="9729" width="5.7109375" style="5" customWidth="1"/>
    <col min="9730" max="9730" width="26.140625" style="5" customWidth="1"/>
    <col min="9731" max="9731" width="8.7109375" style="5" customWidth="1"/>
    <col min="9732" max="9732" width="37.140625" style="5" customWidth="1"/>
    <col min="9733" max="9739" width="15" style="5" customWidth="1"/>
    <col min="9740" max="9984" width="9.140625" style="5"/>
    <col min="9985" max="9985" width="5.7109375" style="5" customWidth="1"/>
    <col min="9986" max="9986" width="26.140625" style="5" customWidth="1"/>
    <col min="9987" max="9987" width="8.7109375" style="5" customWidth="1"/>
    <col min="9988" max="9988" width="37.140625" style="5" customWidth="1"/>
    <col min="9989" max="9995" width="15" style="5" customWidth="1"/>
    <col min="9996" max="10240" width="9.140625" style="5"/>
    <col min="10241" max="10241" width="5.7109375" style="5" customWidth="1"/>
    <col min="10242" max="10242" width="26.140625" style="5" customWidth="1"/>
    <col min="10243" max="10243" width="8.7109375" style="5" customWidth="1"/>
    <col min="10244" max="10244" width="37.140625" style="5" customWidth="1"/>
    <col min="10245" max="10251" width="15" style="5" customWidth="1"/>
    <col min="10252" max="10496" width="9.140625" style="5"/>
    <col min="10497" max="10497" width="5.7109375" style="5" customWidth="1"/>
    <col min="10498" max="10498" width="26.140625" style="5" customWidth="1"/>
    <col min="10499" max="10499" width="8.7109375" style="5" customWidth="1"/>
    <col min="10500" max="10500" width="37.140625" style="5" customWidth="1"/>
    <col min="10501" max="10507" width="15" style="5" customWidth="1"/>
    <col min="10508" max="10752" width="9.140625" style="5"/>
    <col min="10753" max="10753" width="5.7109375" style="5" customWidth="1"/>
    <col min="10754" max="10754" width="26.140625" style="5" customWidth="1"/>
    <col min="10755" max="10755" width="8.7109375" style="5" customWidth="1"/>
    <col min="10756" max="10756" width="37.140625" style="5" customWidth="1"/>
    <col min="10757" max="10763" width="15" style="5" customWidth="1"/>
    <col min="10764" max="11008" width="9.140625" style="5"/>
    <col min="11009" max="11009" width="5.7109375" style="5" customWidth="1"/>
    <col min="11010" max="11010" width="26.140625" style="5" customWidth="1"/>
    <col min="11011" max="11011" width="8.7109375" style="5" customWidth="1"/>
    <col min="11012" max="11012" width="37.140625" style="5" customWidth="1"/>
    <col min="11013" max="11019" width="15" style="5" customWidth="1"/>
    <col min="11020" max="11264" width="9.140625" style="5"/>
    <col min="11265" max="11265" width="5.7109375" style="5" customWidth="1"/>
    <col min="11266" max="11266" width="26.140625" style="5" customWidth="1"/>
    <col min="11267" max="11267" width="8.7109375" style="5" customWidth="1"/>
    <col min="11268" max="11268" width="37.140625" style="5" customWidth="1"/>
    <col min="11269" max="11275" width="15" style="5" customWidth="1"/>
    <col min="11276" max="11520" width="9.140625" style="5"/>
    <col min="11521" max="11521" width="5.7109375" style="5" customWidth="1"/>
    <col min="11522" max="11522" width="26.140625" style="5" customWidth="1"/>
    <col min="11523" max="11523" width="8.7109375" style="5" customWidth="1"/>
    <col min="11524" max="11524" width="37.140625" style="5" customWidth="1"/>
    <col min="11525" max="11531" width="15" style="5" customWidth="1"/>
    <col min="11532" max="11776" width="9.140625" style="5"/>
    <col min="11777" max="11777" width="5.7109375" style="5" customWidth="1"/>
    <col min="11778" max="11778" width="26.140625" style="5" customWidth="1"/>
    <col min="11779" max="11779" width="8.7109375" style="5" customWidth="1"/>
    <col min="11780" max="11780" width="37.140625" style="5" customWidth="1"/>
    <col min="11781" max="11787" width="15" style="5" customWidth="1"/>
    <col min="11788" max="12032" width="9.140625" style="5"/>
    <col min="12033" max="12033" width="5.7109375" style="5" customWidth="1"/>
    <col min="12034" max="12034" width="26.140625" style="5" customWidth="1"/>
    <col min="12035" max="12035" width="8.7109375" style="5" customWidth="1"/>
    <col min="12036" max="12036" width="37.140625" style="5" customWidth="1"/>
    <col min="12037" max="12043" width="15" style="5" customWidth="1"/>
    <col min="12044" max="12288" width="9.140625" style="5"/>
    <col min="12289" max="12289" width="5.7109375" style="5" customWidth="1"/>
    <col min="12290" max="12290" width="26.140625" style="5" customWidth="1"/>
    <col min="12291" max="12291" width="8.7109375" style="5" customWidth="1"/>
    <col min="12292" max="12292" width="37.140625" style="5" customWidth="1"/>
    <col min="12293" max="12299" width="15" style="5" customWidth="1"/>
    <col min="12300" max="12544" width="9.140625" style="5"/>
    <col min="12545" max="12545" width="5.7109375" style="5" customWidth="1"/>
    <col min="12546" max="12546" width="26.140625" style="5" customWidth="1"/>
    <col min="12547" max="12547" width="8.7109375" style="5" customWidth="1"/>
    <col min="12548" max="12548" width="37.140625" style="5" customWidth="1"/>
    <col min="12549" max="12555" width="15" style="5" customWidth="1"/>
    <col min="12556" max="12800" width="9.140625" style="5"/>
    <col min="12801" max="12801" width="5.7109375" style="5" customWidth="1"/>
    <col min="12802" max="12802" width="26.140625" style="5" customWidth="1"/>
    <col min="12803" max="12803" width="8.7109375" style="5" customWidth="1"/>
    <col min="12804" max="12804" width="37.140625" style="5" customWidth="1"/>
    <col min="12805" max="12811" width="15" style="5" customWidth="1"/>
    <col min="12812" max="13056" width="9.140625" style="5"/>
    <col min="13057" max="13057" width="5.7109375" style="5" customWidth="1"/>
    <col min="13058" max="13058" width="26.140625" style="5" customWidth="1"/>
    <col min="13059" max="13059" width="8.7109375" style="5" customWidth="1"/>
    <col min="13060" max="13060" width="37.140625" style="5" customWidth="1"/>
    <col min="13061" max="13067" width="15" style="5" customWidth="1"/>
    <col min="13068" max="13312" width="9.140625" style="5"/>
    <col min="13313" max="13313" width="5.7109375" style="5" customWidth="1"/>
    <col min="13314" max="13314" width="26.140625" style="5" customWidth="1"/>
    <col min="13315" max="13315" width="8.7109375" style="5" customWidth="1"/>
    <col min="13316" max="13316" width="37.140625" style="5" customWidth="1"/>
    <col min="13317" max="13323" width="15" style="5" customWidth="1"/>
    <col min="13324" max="13568" width="9.140625" style="5"/>
    <col min="13569" max="13569" width="5.7109375" style="5" customWidth="1"/>
    <col min="13570" max="13570" width="26.140625" style="5" customWidth="1"/>
    <col min="13571" max="13571" width="8.7109375" style="5" customWidth="1"/>
    <col min="13572" max="13572" width="37.140625" style="5" customWidth="1"/>
    <col min="13573" max="13579" width="15" style="5" customWidth="1"/>
    <col min="13580" max="13824" width="9.140625" style="5"/>
    <col min="13825" max="13825" width="5.7109375" style="5" customWidth="1"/>
    <col min="13826" max="13826" width="26.140625" style="5" customWidth="1"/>
    <col min="13827" max="13827" width="8.7109375" style="5" customWidth="1"/>
    <col min="13828" max="13828" width="37.140625" style="5" customWidth="1"/>
    <col min="13829" max="13835" width="15" style="5" customWidth="1"/>
    <col min="13836" max="14080" width="9.140625" style="5"/>
    <col min="14081" max="14081" width="5.7109375" style="5" customWidth="1"/>
    <col min="14082" max="14082" width="26.140625" style="5" customWidth="1"/>
    <col min="14083" max="14083" width="8.7109375" style="5" customWidth="1"/>
    <col min="14084" max="14084" width="37.140625" style="5" customWidth="1"/>
    <col min="14085" max="14091" width="15" style="5" customWidth="1"/>
    <col min="14092" max="14336" width="9.140625" style="5"/>
    <col min="14337" max="14337" width="5.7109375" style="5" customWidth="1"/>
    <col min="14338" max="14338" width="26.140625" style="5" customWidth="1"/>
    <col min="14339" max="14339" width="8.7109375" style="5" customWidth="1"/>
    <col min="14340" max="14340" width="37.140625" style="5" customWidth="1"/>
    <col min="14341" max="14347" width="15" style="5" customWidth="1"/>
    <col min="14348" max="14592" width="9.140625" style="5"/>
    <col min="14593" max="14593" width="5.7109375" style="5" customWidth="1"/>
    <col min="14594" max="14594" width="26.140625" style="5" customWidth="1"/>
    <col min="14595" max="14595" width="8.7109375" style="5" customWidth="1"/>
    <col min="14596" max="14596" width="37.140625" style="5" customWidth="1"/>
    <col min="14597" max="14603" width="15" style="5" customWidth="1"/>
    <col min="14604" max="14848" width="9.140625" style="5"/>
    <col min="14849" max="14849" width="5.7109375" style="5" customWidth="1"/>
    <col min="14850" max="14850" width="26.140625" style="5" customWidth="1"/>
    <col min="14851" max="14851" width="8.7109375" style="5" customWidth="1"/>
    <col min="14852" max="14852" width="37.140625" style="5" customWidth="1"/>
    <col min="14853" max="14859" width="15" style="5" customWidth="1"/>
    <col min="14860" max="15104" width="9.140625" style="5"/>
    <col min="15105" max="15105" width="5.7109375" style="5" customWidth="1"/>
    <col min="15106" max="15106" width="26.140625" style="5" customWidth="1"/>
    <col min="15107" max="15107" width="8.7109375" style="5" customWidth="1"/>
    <col min="15108" max="15108" width="37.140625" style="5" customWidth="1"/>
    <col min="15109" max="15115" width="15" style="5" customWidth="1"/>
    <col min="15116" max="15360" width="9.140625" style="5"/>
    <col min="15361" max="15361" width="5.7109375" style="5" customWidth="1"/>
    <col min="15362" max="15362" width="26.140625" style="5" customWidth="1"/>
    <col min="15363" max="15363" width="8.7109375" style="5" customWidth="1"/>
    <col min="15364" max="15364" width="37.140625" style="5" customWidth="1"/>
    <col min="15365" max="15371" width="15" style="5" customWidth="1"/>
    <col min="15372" max="15616" width="9.140625" style="5"/>
    <col min="15617" max="15617" width="5.7109375" style="5" customWidth="1"/>
    <col min="15618" max="15618" width="26.140625" style="5" customWidth="1"/>
    <col min="15619" max="15619" width="8.7109375" style="5" customWidth="1"/>
    <col min="15620" max="15620" width="37.140625" style="5" customWidth="1"/>
    <col min="15621" max="15627" width="15" style="5" customWidth="1"/>
    <col min="15628" max="15872" width="9.140625" style="5"/>
    <col min="15873" max="15873" width="5.7109375" style="5" customWidth="1"/>
    <col min="15874" max="15874" width="26.140625" style="5" customWidth="1"/>
    <col min="15875" max="15875" width="8.7109375" style="5" customWidth="1"/>
    <col min="15876" max="15876" width="37.140625" style="5" customWidth="1"/>
    <col min="15877" max="15883" width="15" style="5" customWidth="1"/>
    <col min="15884" max="16128" width="9.140625" style="5"/>
    <col min="16129" max="16129" width="5.7109375" style="5" customWidth="1"/>
    <col min="16130" max="16130" width="26.140625" style="5" customWidth="1"/>
    <col min="16131" max="16131" width="8.7109375" style="5" customWidth="1"/>
    <col min="16132" max="16132" width="37.140625" style="5" customWidth="1"/>
    <col min="16133" max="16139" width="15" style="5" customWidth="1"/>
    <col min="16140" max="16384" width="9.140625" style="5"/>
  </cols>
  <sheetData>
    <row r="3" spans="1:11" x14ac:dyDescent="0.2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8" x14ac:dyDescent="0.25">
      <c r="A7" s="6" t="s">
        <v>3</v>
      </c>
      <c r="B7" s="7" t="s">
        <v>1070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5" thickBot="1" x14ac:dyDescent="0.25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25">
      <c r="A9" s="1" t="s">
        <v>3</v>
      </c>
      <c r="B9" s="14"/>
      <c r="C9" s="15"/>
      <c r="D9" s="16" t="s">
        <v>5</v>
      </c>
      <c r="E9" s="138" t="s">
        <v>6</v>
      </c>
      <c r="F9" s="139"/>
      <c r="G9" s="138" t="s">
        <v>7</v>
      </c>
      <c r="H9" s="139"/>
      <c r="I9" s="17"/>
      <c r="J9" s="17"/>
      <c r="K9" s="12"/>
    </row>
    <row r="10" spans="1:11" ht="34.5" customHeight="1" x14ac:dyDescent="0.2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25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5" thickBot="1" x14ac:dyDescent="0.25">
      <c r="A12" s="1" t="s">
        <v>3</v>
      </c>
      <c r="B12" s="28" t="s">
        <v>892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">
      <c r="A13" s="1" t="s">
        <v>3</v>
      </c>
      <c r="B13" s="33" t="s">
        <v>982</v>
      </c>
      <c r="C13" s="34" t="s">
        <v>1071</v>
      </c>
      <c r="D13" s="35" t="s">
        <v>1072</v>
      </c>
      <c r="E13" s="36">
        <v>1664877.7</v>
      </c>
      <c r="F13" s="37">
        <v>875590.08</v>
      </c>
      <c r="G13" s="36">
        <v>35000</v>
      </c>
      <c r="H13" s="37">
        <v>35000</v>
      </c>
      <c r="I13" s="38">
        <v>14830</v>
      </c>
      <c r="J13" s="38">
        <f>E13-(F13+H13+I13)</f>
        <v>739457.62</v>
      </c>
      <c r="K13" s="12"/>
    </row>
    <row r="14" spans="1:11" x14ac:dyDescent="0.2">
      <c r="A14" s="1" t="s">
        <v>3</v>
      </c>
      <c r="B14" s="39"/>
      <c r="C14" s="40"/>
      <c r="D14" s="41" t="s">
        <v>31</v>
      </c>
      <c r="E14" s="42"/>
      <c r="F14" s="43"/>
      <c r="G14" s="42"/>
      <c r="H14" s="43"/>
      <c r="I14" s="44">
        <v>14830</v>
      </c>
      <c r="J14" s="44"/>
      <c r="K14" s="12"/>
    </row>
    <row r="15" spans="1:11" x14ac:dyDescent="0.2">
      <c r="A15" s="1" t="s">
        <v>3</v>
      </c>
      <c r="B15" s="33" t="s">
        <v>982</v>
      </c>
      <c r="C15" s="34" t="s">
        <v>1073</v>
      </c>
      <c r="D15" s="35" t="s">
        <v>1074</v>
      </c>
      <c r="E15" s="36">
        <v>830606.01</v>
      </c>
      <c r="F15" s="37">
        <v>297166.46000000002</v>
      </c>
      <c r="G15" s="36">
        <v>28000</v>
      </c>
      <c r="H15" s="37">
        <v>43509.1</v>
      </c>
      <c r="I15" s="38">
        <v>26620</v>
      </c>
      <c r="J15" s="38">
        <f>E15-(F15+H15+I15)</f>
        <v>463310.45</v>
      </c>
      <c r="K15" s="12"/>
    </row>
    <row r="16" spans="1:11" x14ac:dyDescent="0.2">
      <c r="A16" s="1" t="s">
        <v>3</v>
      </c>
      <c r="B16" s="39"/>
      <c r="C16" s="40"/>
      <c r="D16" s="41" t="s">
        <v>31</v>
      </c>
      <c r="E16" s="42"/>
      <c r="F16" s="43"/>
      <c r="G16" s="42"/>
      <c r="H16" s="43"/>
      <c r="I16" s="44">
        <v>26620</v>
      </c>
      <c r="J16" s="44"/>
      <c r="K16" s="12"/>
    </row>
    <row r="17" spans="1:11" x14ac:dyDescent="0.2">
      <c r="A17" s="1" t="s">
        <v>3</v>
      </c>
      <c r="B17" s="33" t="s">
        <v>982</v>
      </c>
      <c r="C17" s="34" t="s">
        <v>1075</v>
      </c>
      <c r="D17" s="35" t="s">
        <v>1076</v>
      </c>
      <c r="E17" s="36">
        <v>192207.4</v>
      </c>
      <c r="F17" s="37">
        <v>0</v>
      </c>
      <c r="G17" s="36">
        <v>0</v>
      </c>
      <c r="H17" s="37">
        <v>96103.7</v>
      </c>
      <c r="I17" s="38">
        <v>1000</v>
      </c>
      <c r="J17" s="38">
        <f>E17-(F17+H17+I17)</f>
        <v>95103.7</v>
      </c>
      <c r="K17" s="12"/>
    </row>
    <row r="18" spans="1:11" x14ac:dyDescent="0.2">
      <c r="A18" s="1" t="s">
        <v>3</v>
      </c>
      <c r="B18" s="39"/>
      <c r="C18" s="40"/>
      <c r="D18" s="41" t="s">
        <v>21</v>
      </c>
      <c r="E18" s="42"/>
      <c r="F18" s="43"/>
      <c r="G18" s="42"/>
      <c r="H18" s="43"/>
      <c r="I18" s="44">
        <v>1000</v>
      </c>
      <c r="J18" s="44"/>
      <c r="K18" s="12"/>
    </row>
    <row r="19" spans="1:11" x14ac:dyDescent="0.2">
      <c r="A19" s="1" t="s">
        <v>3</v>
      </c>
      <c r="B19" s="33" t="s">
        <v>982</v>
      </c>
      <c r="C19" s="34" t="s">
        <v>1077</v>
      </c>
      <c r="D19" s="35" t="s">
        <v>1078</v>
      </c>
      <c r="E19" s="36">
        <v>881862.52</v>
      </c>
      <c r="F19" s="37">
        <v>592671.43000000005</v>
      </c>
      <c r="G19" s="36">
        <v>135000</v>
      </c>
      <c r="H19" s="37">
        <v>113823.4</v>
      </c>
      <c r="I19" s="38">
        <v>71000</v>
      </c>
      <c r="J19" s="38">
        <f>E19-(F19+H19+I19)</f>
        <v>104367.68999999994</v>
      </c>
      <c r="K19" s="12"/>
    </row>
    <row r="20" spans="1:11" x14ac:dyDescent="0.2">
      <c r="A20" s="1" t="s">
        <v>3</v>
      </c>
      <c r="B20" s="39"/>
      <c r="C20" s="40"/>
      <c r="D20" s="41" t="s">
        <v>31</v>
      </c>
      <c r="E20" s="42"/>
      <c r="F20" s="43"/>
      <c r="G20" s="42"/>
      <c r="H20" s="43"/>
      <c r="I20" s="44">
        <v>71000</v>
      </c>
      <c r="J20" s="44"/>
      <c r="K20" s="12"/>
    </row>
    <row r="21" spans="1:11" x14ac:dyDescent="0.2">
      <c r="A21" s="1" t="s">
        <v>3</v>
      </c>
      <c r="B21" s="33" t="s">
        <v>982</v>
      </c>
      <c r="C21" s="34" t="s">
        <v>1079</v>
      </c>
      <c r="D21" s="35" t="s">
        <v>1080</v>
      </c>
      <c r="E21" s="36">
        <v>547200</v>
      </c>
      <c r="F21" s="37">
        <v>65523.839999999997</v>
      </c>
      <c r="G21" s="36">
        <v>9700</v>
      </c>
      <c r="H21" s="37">
        <v>16742.2</v>
      </c>
      <c r="I21" s="38">
        <v>3000</v>
      </c>
      <c r="J21" s="38">
        <f>E21-(F21+H21+I21)</f>
        <v>461933.96</v>
      </c>
      <c r="K21" s="12"/>
    </row>
    <row r="22" spans="1:11" x14ac:dyDescent="0.2">
      <c r="A22" s="1" t="s">
        <v>3</v>
      </c>
      <c r="B22" s="39"/>
      <c r="C22" s="40"/>
      <c r="D22" s="41" t="s">
        <v>31</v>
      </c>
      <c r="E22" s="42"/>
      <c r="F22" s="43"/>
      <c r="G22" s="42"/>
      <c r="H22" s="43"/>
      <c r="I22" s="44">
        <v>3000</v>
      </c>
      <c r="J22" s="44"/>
      <c r="K22" s="12"/>
    </row>
    <row r="23" spans="1:11" x14ac:dyDescent="0.2">
      <c r="A23" s="1" t="s">
        <v>3</v>
      </c>
      <c r="B23" s="33" t="s">
        <v>982</v>
      </c>
      <c r="C23" s="34" t="s">
        <v>1081</v>
      </c>
      <c r="D23" s="35" t="s">
        <v>1082</v>
      </c>
      <c r="E23" s="36">
        <v>400960.6</v>
      </c>
      <c r="F23" s="37">
        <v>182222.58</v>
      </c>
      <c r="G23" s="36">
        <v>11100</v>
      </c>
      <c r="H23" s="37">
        <v>21103.8</v>
      </c>
      <c r="I23" s="38">
        <v>10000</v>
      </c>
      <c r="J23" s="38">
        <f>E23-(F23+H23+I23)</f>
        <v>187634.22</v>
      </c>
      <c r="K23" s="12"/>
    </row>
    <row r="24" spans="1:11" x14ac:dyDescent="0.2">
      <c r="A24" s="1" t="s">
        <v>3</v>
      </c>
      <c r="B24" s="39"/>
      <c r="C24" s="40"/>
      <c r="D24" s="41" t="s">
        <v>31</v>
      </c>
      <c r="E24" s="42"/>
      <c r="F24" s="43"/>
      <c r="G24" s="42"/>
      <c r="H24" s="43"/>
      <c r="I24" s="44">
        <v>10000</v>
      </c>
      <c r="J24" s="44"/>
      <c r="K24" s="12"/>
    </row>
    <row r="25" spans="1:11" x14ac:dyDescent="0.2">
      <c r="A25" s="1" t="s">
        <v>3</v>
      </c>
      <c r="B25" s="33" t="s">
        <v>982</v>
      </c>
      <c r="C25" s="34" t="s">
        <v>1083</v>
      </c>
      <c r="D25" s="35" t="s">
        <v>1084</v>
      </c>
      <c r="E25" s="36">
        <v>1186103.6000000001</v>
      </c>
      <c r="F25" s="37">
        <v>891059.87</v>
      </c>
      <c r="G25" s="36">
        <v>95000</v>
      </c>
      <c r="H25" s="37">
        <v>120000</v>
      </c>
      <c r="I25" s="38">
        <v>171000</v>
      </c>
      <c r="J25" s="38">
        <f>E25-(F25+H25+I25)</f>
        <v>4043.7299999999814</v>
      </c>
      <c r="K25" s="12"/>
    </row>
    <row r="26" spans="1:11" x14ac:dyDescent="0.2">
      <c r="A26" s="1" t="s">
        <v>3</v>
      </c>
      <c r="B26" s="39"/>
      <c r="C26" s="40"/>
      <c r="D26" s="41" t="s">
        <v>31</v>
      </c>
      <c r="E26" s="42"/>
      <c r="F26" s="43"/>
      <c r="G26" s="42"/>
      <c r="H26" s="43"/>
      <c r="I26" s="44">
        <v>171000</v>
      </c>
      <c r="J26" s="44"/>
      <c r="K26" s="12"/>
    </row>
    <row r="27" spans="1:11" x14ac:dyDescent="0.2">
      <c r="A27" s="1" t="s">
        <v>3</v>
      </c>
      <c r="B27" s="33" t="s">
        <v>982</v>
      </c>
      <c r="C27" s="34" t="s">
        <v>1085</v>
      </c>
      <c r="D27" s="35" t="s">
        <v>1086</v>
      </c>
      <c r="E27" s="36">
        <v>1214865.8</v>
      </c>
      <c r="F27" s="37">
        <v>852997.55</v>
      </c>
      <c r="G27" s="36">
        <v>162329</v>
      </c>
      <c r="H27" s="37">
        <v>134846</v>
      </c>
      <c r="I27" s="38">
        <v>76835</v>
      </c>
      <c r="J27" s="38">
        <f>E27-(F27+H27+I27)</f>
        <v>150187.25</v>
      </c>
      <c r="K27" s="12"/>
    </row>
    <row r="28" spans="1:11" x14ac:dyDescent="0.2">
      <c r="A28" s="1" t="s">
        <v>3</v>
      </c>
      <c r="B28" s="39"/>
      <c r="C28" s="40"/>
      <c r="D28" s="41" t="s">
        <v>31</v>
      </c>
      <c r="E28" s="42"/>
      <c r="F28" s="43"/>
      <c r="G28" s="42"/>
      <c r="H28" s="43"/>
      <c r="I28" s="44">
        <v>76835</v>
      </c>
      <c r="J28" s="44"/>
      <c r="K28" s="12"/>
    </row>
    <row r="29" spans="1:11" x14ac:dyDescent="0.2">
      <c r="A29" s="1" t="s">
        <v>3</v>
      </c>
      <c r="B29" s="33" t="s">
        <v>982</v>
      </c>
      <c r="C29" s="34" t="s">
        <v>1087</v>
      </c>
      <c r="D29" s="35" t="s">
        <v>1088</v>
      </c>
      <c r="E29" s="36">
        <v>263000</v>
      </c>
      <c r="F29" s="37">
        <v>50750.559999999998</v>
      </c>
      <c r="G29" s="36">
        <v>9000</v>
      </c>
      <c r="H29" s="37">
        <v>15000</v>
      </c>
      <c r="I29" s="38">
        <v>6200</v>
      </c>
      <c r="J29" s="38">
        <f>E29-(F29+H29+I29)</f>
        <v>191049.44</v>
      </c>
      <c r="K29" s="12"/>
    </row>
    <row r="30" spans="1:11" x14ac:dyDescent="0.2">
      <c r="A30" s="1" t="s">
        <v>3</v>
      </c>
      <c r="B30" s="39"/>
      <c r="C30" s="40"/>
      <c r="D30" s="41" t="s">
        <v>31</v>
      </c>
      <c r="E30" s="42"/>
      <c r="F30" s="43"/>
      <c r="G30" s="42"/>
      <c r="H30" s="43"/>
      <c r="I30" s="44">
        <v>6200</v>
      </c>
      <c r="J30" s="44"/>
      <c r="K30" s="12"/>
    </row>
    <row r="31" spans="1:11" x14ac:dyDescent="0.2">
      <c r="A31" s="1" t="s">
        <v>3</v>
      </c>
      <c r="B31" s="33" t="s">
        <v>982</v>
      </c>
      <c r="C31" s="34" t="s">
        <v>1089</v>
      </c>
      <c r="D31" s="35" t="s">
        <v>1090</v>
      </c>
      <c r="E31" s="36">
        <v>246766.6</v>
      </c>
      <c r="F31" s="37">
        <v>93217.55</v>
      </c>
      <c r="G31" s="36">
        <v>10000</v>
      </c>
      <c r="H31" s="37">
        <v>10000</v>
      </c>
      <c r="I31" s="38">
        <v>3000</v>
      </c>
      <c r="J31" s="38">
        <f>E31-(F31+H31+I31)</f>
        <v>140549.04999999999</v>
      </c>
      <c r="K31" s="12"/>
    </row>
    <row r="32" spans="1:11" x14ac:dyDescent="0.2">
      <c r="A32" s="1" t="s">
        <v>3</v>
      </c>
      <c r="B32" s="39"/>
      <c r="C32" s="40"/>
      <c r="D32" s="41" t="s">
        <v>31</v>
      </c>
      <c r="E32" s="42"/>
      <c r="F32" s="43"/>
      <c r="G32" s="42"/>
      <c r="H32" s="43"/>
      <c r="I32" s="44">
        <v>3000</v>
      </c>
      <c r="J32" s="44"/>
      <c r="K32" s="12"/>
    </row>
    <row r="33" spans="1:11" x14ac:dyDescent="0.2">
      <c r="A33" s="1" t="s">
        <v>3</v>
      </c>
      <c r="B33" s="33" t="s">
        <v>982</v>
      </c>
      <c r="C33" s="34" t="s">
        <v>1091</v>
      </c>
      <c r="D33" s="35" t="s">
        <v>1092</v>
      </c>
      <c r="E33" s="36">
        <v>139966</v>
      </c>
      <c r="F33" s="37">
        <v>94545.58</v>
      </c>
      <c r="G33" s="36">
        <v>13049</v>
      </c>
      <c r="H33" s="37">
        <v>18949</v>
      </c>
      <c r="I33" s="38">
        <v>15931</v>
      </c>
      <c r="J33" s="38">
        <f>E33-(F33+H33+I33)</f>
        <v>10540.419999999998</v>
      </c>
      <c r="K33" s="12"/>
    </row>
    <row r="34" spans="1:11" x14ac:dyDescent="0.2">
      <c r="A34" s="1" t="s">
        <v>3</v>
      </c>
      <c r="B34" s="39"/>
      <c r="C34" s="40"/>
      <c r="D34" s="41" t="s">
        <v>31</v>
      </c>
      <c r="E34" s="42"/>
      <c r="F34" s="43"/>
      <c r="G34" s="42"/>
      <c r="H34" s="43"/>
      <c r="I34" s="44">
        <v>15931</v>
      </c>
      <c r="J34" s="44"/>
      <c r="K34" s="12"/>
    </row>
    <row r="35" spans="1:11" x14ac:dyDescent="0.2">
      <c r="A35" s="1" t="s">
        <v>3</v>
      </c>
      <c r="B35" s="33" t="s">
        <v>982</v>
      </c>
      <c r="C35" s="34" t="s">
        <v>1093</v>
      </c>
      <c r="D35" s="35" t="s">
        <v>1094</v>
      </c>
      <c r="E35" s="36">
        <v>81402.600000000006</v>
      </c>
      <c r="F35" s="37">
        <v>35408.82</v>
      </c>
      <c r="G35" s="36">
        <v>12550.7</v>
      </c>
      <c r="H35" s="37">
        <v>14750.7</v>
      </c>
      <c r="I35" s="38">
        <v>6195</v>
      </c>
      <c r="J35" s="38">
        <f>E35-(F35+H35+I35)</f>
        <v>25048.080000000002</v>
      </c>
      <c r="K35" s="12"/>
    </row>
    <row r="36" spans="1:11" x14ac:dyDescent="0.2">
      <c r="A36" s="1" t="s">
        <v>3</v>
      </c>
      <c r="B36" s="39"/>
      <c r="C36" s="40"/>
      <c r="D36" s="41" t="s">
        <v>31</v>
      </c>
      <c r="E36" s="42"/>
      <c r="F36" s="43"/>
      <c r="G36" s="42"/>
      <c r="H36" s="43"/>
      <c r="I36" s="44">
        <v>6195</v>
      </c>
      <c r="J36" s="44"/>
      <c r="K36" s="12"/>
    </row>
    <row r="37" spans="1:11" x14ac:dyDescent="0.2">
      <c r="A37" s="1" t="s">
        <v>3</v>
      </c>
      <c r="B37" s="33" t="s">
        <v>982</v>
      </c>
      <c r="C37" s="34" t="s">
        <v>1095</v>
      </c>
      <c r="D37" s="35" t="s">
        <v>1096</v>
      </c>
      <c r="E37" s="36">
        <v>35256.400000000001</v>
      </c>
      <c r="F37" s="37">
        <v>13883.05</v>
      </c>
      <c r="G37" s="36">
        <v>11583</v>
      </c>
      <c r="H37" s="37">
        <v>11583</v>
      </c>
      <c r="I37" s="38">
        <v>12800</v>
      </c>
      <c r="J37" s="38">
        <f>E37-(F37+H37+I37)</f>
        <v>-3009.6500000000015</v>
      </c>
      <c r="K37" s="12"/>
    </row>
    <row r="38" spans="1:11" x14ac:dyDescent="0.2">
      <c r="A38" s="1" t="s">
        <v>3</v>
      </c>
      <c r="B38" s="39"/>
      <c r="C38" s="40"/>
      <c r="D38" s="41" t="s">
        <v>31</v>
      </c>
      <c r="E38" s="42"/>
      <c r="F38" s="43"/>
      <c r="G38" s="42"/>
      <c r="H38" s="43"/>
      <c r="I38" s="44">
        <v>12800</v>
      </c>
      <c r="J38" s="44"/>
      <c r="K38" s="12"/>
    </row>
    <row r="39" spans="1:11" x14ac:dyDescent="0.2">
      <c r="A39" s="1" t="s">
        <v>3</v>
      </c>
      <c r="B39" s="33" t="s">
        <v>982</v>
      </c>
      <c r="C39" s="34" t="s">
        <v>1097</v>
      </c>
      <c r="D39" s="35" t="s">
        <v>1098</v>
      </c>
      <c r="E39" s="36">
        <v>340274.44</v>
      </c>
      <c r="F39" s="37">
        <v>245958.53</v>
      </c>
      <c r="G39" s="36">
        <v>53077.2</v>
      </c>
      <c r="H39" s="37">
        <v>72447.199999999997</v>
      </c>
      <c r="I39" s="38">
        <v>52621</v>
      </c>
      <c r="J39" s="38">
        <f>E39-(F39+H39+I39)</f>
        <v>-30752.289999999979</v>
      </c>
      <c r="K39" s="12"/>
    </row>
    <row r="40" spans="1:11" x14ac:dyDescent="0.2">
      <c r="A40" s="1" t="s">
        <v>3</v>
      </c>
      <c r="B40" s="39"/>
      <c r="C40" s="40"/>
      <c r="D40" s="41" t="s">
        <v>31</v>
      </c>
      <c r="E40" s="42"/>
      <c r="F40" s="43"/>
      <c r="G40" s="42"/>
      <c r="H40" s="43"/>
      <c r="I40" s="44">
        <v>52621</v>
      </c>
      <c r="J40" s="44"/>
      <c r="K40" s="12"/>
    </row>
    <row r="41" spans="1:11" x14ac:dyDescent="0.2">
      <c r="A41" s="1" t="s">
        <v>3</v>
      </c>
      <c r="B41" s="33" t="s">
        <v>1099</v>
      </c>
      <c r="C41" s="34" t="s">
        <v>1100</v>
      </c>
      <c r="D41" s="35" t="s">
        <v>1101</v>
      </c>
      <c r="E41" s="36">
        <v>25443</v>
      </c>
      <c r="F41" s="37">
        <v>0</v>
      </c>
      <c r="G41" s="36">
        <v>15000</v>
      </c>
      <c r="H41" s="37">
        <v>15000</v>
      </c>
      <c r="I41" s="38">
        <v>500</v>
      </c>
      <c r="J41" s="38">
        <f>E41-(F41+H41+I41)</f>
        <v>9943</v>
      </c>
      <c r="K41" s="12"/>
    </row>
    <row r="42" spans="1:11" ht="13.5" thickBot="1" x14ac:dyDescent="0.25">
      <c r="A42" s="1" t="s">
        <v>3</v>
      </c>
      <c r="B42" s="39"/>
      <c r="C42" s="40"/>
      <c r="D42" s="41" t="s">
        <v>31</v>
      </c>
      <c r="E42" s="42"/>
      <c r="F42" s="43"/>
      <c r="G42" s="42"/>
      <c r="H42" s="43"/>
      <c r="I42" s="44">
        <v>500</v>
      </c>
      <c r="J42" s="44"/>
      <c r="K42" s="12"/>
    </row>
    <row r="43" spans="1:11" ht="13.5" thickBot="1" x14ac:dyDescent="0.25">
      <c r="A43" s="1" t="s">
        <v>3</v>
      </c>
      <c r="B43" s="28" t="s">
        <v>896</v>
      </c>
      <c r="C43" s="29"/>
      <c r="D43" s="30"/>
      <c r="E43" s="31">
        <v>8050792.6799999997</v>
      </c>
      <c r="F43" s="32">
        <v>4290995.92</v>
      </c>
      <c r="G43" s="31">
        <v>600388.9</v>
      </c>
      <c r="H43" s="32">
        <v>738858.1</v>
      </c>
      <c r="I43" s="32">
        <v>471532</v>
      </c>
      <c r="J43" s="32">
        <v>2549406.65</v>
      </c>
      <c r="K43" s="12"/>
    </row>
    <row r="44" spans="1:11" ht="13.5" thickBot="1" x14ac:dyDescent="0.25">
      <c r="A44" s="1" t="s">
        <v>3</v>
      </c>
      <c r="B44" s="28" t="s">
        <v>1102</v>
      </c>
      <c r="C44" s="29"/>
      <c r="D44" s="30"/>
      <c r="E44" s="31"/>
      <c r="F44" s="32"/>
      <c r="G44" s="31"/>
      <c r="H44" s="32"/>
      <c r="I44" s="32"/>
      <c r="J44" s="32"/>
      <c r="K44" s="12"/>
    </row>
    <row r="45" spans="1:11" x14ac:dyDescent="0.2">
      <c r="A45" s="1" t="s">
        <v>3</v>
      </c>
      <c r="B45" s="33" t="s">
        <v>1103</v>
      </c>
      <c r="C45" s="34" t="s">
        <v>1104</v>
      </c>
      <c r="D45" s="35" t="s">
        <v>1105</v>
      </c>
      <c r="E45" s="36">
        <v>3300</v>
      </c>
      <c r="F45" s="37">
        <v>994.89</v>
      </c>
      <c r="G45" s="36">
        <v>500</v>
      </c>
      <c r="H45" s="37">
        <v>500</v>
      </c>
      <c r="I45" s="38">
        <v>300</v>
      </c>
      <c r="J45" s="38">
        <f>E45-(F45+H45+I45)</f>
        <v>1505.1100000000001</v>
      </c>
      <c r="K45" s="12"/>
    </row>
    <row r="46" spans="1:11" x14ac:dyDescent="0.2">
      <c r="A46" s="1" t="s">
        <v>3</v>
      </c>
      <c r="B46" s="39"/>
      <c r="C46" s="40"/>
      <c r="D46" s="41" t="s">
        <v>31</v>
      </c>
      <c r="E46" s="42"/>
      <c r="F46" s="43"/>
      <c r="G46" s="42"/>
      <c r="H46" s="43"/>
      <c r="I46" s="44">
        <v>300</v>
      </c>
      <c r="J46" s="44"/>
      <c r="K46" s="12"/>
    </row>
    <row r="47" spans="1:11" x14ac:dyDescent="0.2">
      <c r="A47" s="1" t="s">
        <v>3</v>
      </c>
      <c r="B47" s="33" t="s">
        <v>1103</v>
      </c>
      <c r="C47" s="34" t="s">
        <v>1106</v>
      </c>
      <c r="D47" s="35" t="s">
        <v>1107</v>
      </c>
      <c r="E47" s="36">
        <v>28000</v>
      </c>
      <c r="F47" s="37">
        <v>0</v>
      </c>
      <c r="G47" s="36">
        <v>1000</v>
      </c>
      <c r="H47" s="37">
        <v>1000</v>
      </c>
      <c r="I47" s="38">
        <v>17000</v>
      </c>
      <c r="J47" s="38">
        <f>E47-(F47+H47+I47)</f>
        <v>10000</v>
      </c>
      <c r="K47" s="12"/>
    </row>
    <row r="48" spans="1:11" x14ac:dyDescent="0.2">
      <c r="A48" s="1" t="s">
        <v>3</v>
      </c>
      <c r="B48" s="39"/>
      <c r="C48" s="40"/>
      <c r="D48" s="41" t="s">
        <v>31</v>
      </c>
      <c r="E48" s="42"/>
      <c r="F48" s="43"/>
      <c r="G48" s="42"/>
      <c r="H48" s="43"/>
      <c r="I48" s="44">
        <v>17000</v>
      </c>
      <c r="J48" s="44"/>
      <c r="K48" s="12"/>
    </row>
    <row r="49" spans="1:11" x14ac:dyDescent="0.2">
      <c r="A49" s="1" t="s">
        <v>3</v>
      </c>
      <c r="B49" s="33" t="s">
        <v>1103</v>
      </c>
      <c r="C49" s="34" t="s">
        <v>1108</v>
      </c>
      <c r="D49" s="35" t="s">
        <v>1109</v>
      </c>
      <c r="E49" s="36">
        <v>26300</v>
      </c>
      <c r="F49" s="37">
        <v>0</v>
      </c>
      <c r="G49" s="36">
        <v>0</v>
      </c>
      <c r="H49" s="37">
        <v>0</v>
      </c>
      <c r="I49" s="38">
        <v>4000</v>
      </c>
      <c r="J49" s="38">
        <f>E49-(F49+H49+I49)</f>
        <v>22300</v>
      </c>
      <c r="K49" s="12"/>
    </row>
    <row r="50" spans="1:11" x14ac:dyDescent="0.2">
      <c r="A50" s="1" t="s">
        <v>3</v>
      </c>
      <c r="B50" s="39"/>
      <c r="C50" s="40"/>
      <c r="D50" s="41" t="s">
        <v>31</v>
      </c>
      <c r="E50" s="42"/>
      <c r="F50" s="43"/>
      <c r="G50" s="42"/>
      <c r="H50" s="43"/>
      <c r="I50" s="44">
        <v>4000</v>
      </c>
      <c r="J50" s="44"/>
      <c r="K50" s="12"/>
    </row>
    <row r="51" spans="1:11" x14ac:dyDescent="0.2">
      <c r="A51" s="1" t="s">
        <v>3</v>
      </c>
      <c r="B51" s="33" t="s">
        <v>1110</v>
      </c>
      <c r="C51" s="34" t="s">
        <v>1111</v>
      </c>
      <c r="D51" s="35" t="s">
        <v>1112</v>
      </c>
      <c r="E51" s="36">
        <v>158725.56</v>
      </c>
      <c r="F51" s="37">
        <v>116866.42</v>
      </c>
      <c r="G51" s="36">
        <v>2000</v>
      </c>
      <c r="H51" s="37">
        <v>2000</v>
      </c>
      <c r="I51" s="38">
        <v>2000</v>
      </c>
      <c r="J51" s="38">
        <f>E51-(F51+H51+I51)</f>
        <v>37859.14</v>
      </c>
      <c r="K51" s="12"/>
    </row>
    <row r="52" spans="1:11" x14ac:dyDescent="0.2">
      <c r="A52" s="1" t="s">
        <v>3</v>
      </c>
      <c r="B52" s="39"/>
      <c r="C52" s="40"/>
      <c r="D52" s="41" t="s">
        <v>31</v>
      </c>
      <c r="E52" s="42"/>
      <c r="F52" s="43"/>
      <c r="G52" s="42"/>
      <c r="H52" s="43"/>
      <c r="I52" s="44">
        <v>2000</v>
      </c>
      <c r="J52" s="44"/>
      <c r="K52" s="12"/>
    </row>
    <row r="53" spans="1:11" x14ac:dyDescent="0.2">
      <c r="A53" s="1" t="s">
        <v>3</v>
      </c>
      <c r="B53" s="33" t="s">
        <v>1110</v>
      </c>
      <c r="C53" s="34" t="s">
        <v>1113</v>
      </c>
      <c r="D53" s="35" t="s">
        <v>1114</v>
      </c>
      <c r="E53" s="36">
        <v>69121.75</v>
      </c>
      <c r="F53" s="37">
        <v>64844.38</v>
      </c>
      <c r="G53" s="36">
        <v>2000.2</v>
      </c>
      <c r="H53" s="37">
        <v>2000.2</v>
      </c>
      <c r="I53" s="38">
        <v>2500</v>
      </c>
      <c r="J53" s="38">
        <f>E53-(F53+H53+I53)</f>
        <v>-222.83000000000175</v>
      </c>
      <c r="K53" s="12"/>
    </row>
    <row r="54" spans="1:11" x14ac:dyDescent="0.2">
      <c r="A54" s="1" t="s">
        <v>3</v>
      </c>
      <c r="B54" s="39"/>
      <c r="C54" s="40"/>
      <c r="D54" s="41" t="s">
        <v>31</v>
      </c>
      <c r="E54" s="42"/>
      <c r="F54" s="43"/>
      <c r="G54" s="42"/>
      <c r="H54" s="43"/>
      <c r="I54" s="44">
        <v>2500</v>
      </c>
      <c r="J54" s="44"/>
      <c r="K54" s="12"/>
    </row>
    <row r="55" spans="1:11" x14ac:dyDescent="0.2">
      <c r="A55" s="1" t="s">
        <v>3</v>
      </c>
      <c r="B55" s="33" t="s">
        <v>1110</v>
      </c>
      <c r="C55" s="34" t="s">
        <v>1115</v>
      </c>
      <c r="D55" s="35" t="s">
        <v>1116</v>
      </c>
      <c r="E55" s="36">
        <v>214166.6</v>
      </c>
      <c r="F55" s="37">
        <v>150578.76</v>
      </c>
      <c r="G55" s="36">
        <v>14520</v>
      </c>
      <c r="H55" s="37">
        <v>30720</v>
      </c>
      <c r="I55" s="38">
        <v>14000</v>
      </c>
      <c r="J55" s="38">
        <f>E55-(F55+H55+I55)</f>
        <v>18867.839999999997</v>
      </c>
      <c r="K55" s="12"/>
    </row>
    <row r="56" spans="1:11" x14ac:dyDescent="0.2">
      <c r="A56" s="1" t="s">
        <v>3</v>
      </c>
      <c r="B56" s="39"/>
      <c r="C56" s="40"/>
      <c r="D56" s="41" t="s">
        <v>31</v>
      </c>
      <c r="E56" s="42"/>
      <c r="F56" s="43"/>
      <c r="G56" s="42"/>
      <c r="H56" s="43"/>
      <c r="I56" s="44">
        <v>14000</v>
      </c>
      <c r="J56" s="44"/>
      <c r="K56" s="12"/>
    </row>
    <row r="57" spans="1:11" x14ac:dyDescent="0.2">
      <c r="A57" s="1" t="s">
        <v>3</v>
      </c>
      <c r="B57" s="33" t="s">
        <v>1110</v>
      </c>
      <c r="C57" s="34" t="s">
        <v>1117</v>
      </c>
      <c r="D57" s="35" t="s">
        <v>1118</v>
      </c>
      <c r="E57" s="36">
        <v>58418.7</v>
      </c>
      <c r="F57" s="37">
        <v>41716.31</v>
      </c>
      <c r="G57" s="36">
        <v>3556</v>
      </c>
      <c r="H57" s="37">
        <v>3556</v>
      </c>
      <c r="I57" s="38">
        <v>3556</v>
      </c>
      <c r="J57" s="38">
        <f>E57-(F57+H57+I57)</f>
        <v>9590.39</v>
      </c>
      <c r="K57" s="12"/>
    </row>
    <row r="58" spans="1:11" x14ac:dyDescent="0.2">
      <c r="A58" s="1" t="s">
        <v>3</v>
      </c>
      <c r="B58" s="39"/>
      <c r="C58" s="40"/>
      <c r="D58" s="41" t="s">
        <v>31</v>
      </c>
      <c r="E58" s="42"/>
      <c r="F58" s="43"/>
      <c r="G58" s="42"/>
      <c r="H58" s="43"/>
      <c r="I58" s="44">
        <v>3556</v>
      </c>
      <c r="J58" s="44"/>
      <c r="K58" s="12"/>
    </row>
    <row r="59" spans="1:11" x14ac:dyDescent="0.2">
      <c r="A59" s="1" t="s">
        <v>3</v>
      </c>
      <c r="B59" s="33" t="s">
        <v>1110</v>
      </c>
      <c r="C59" s="34" t="s">
        <v>1119</v>
      </c>
      <c r="D59" s="35" t="s">
        <v>1120</v>
      </c>
      <c r="E59" s="36">
        <v>140267.20000000001</v>
      </c>
      <c r="F59" s="37">
        <v>144472.79999999999</v>
      </c>
      <c r="G59" s="36">
        <v>0</v>
      </c>
      <c r="H59" s="37">
        <v>0</v>
      </c>
      <c r="I59" s="38">
        <v>2000</v>
      </c>
      <c r="J59" s="38">
        <f>E59-(F59+H59+I59)</f>
        <v>-6205.5999999999767</v>
      </c>
      <c r="K59" s="12"/>
    </row>
    <row r="60" spans="1:11" x14ac:dyDescent="0.2">
      <c r="A60" s="1" t="s">
        <v>3</v>
      </c>
      <c r="B60" s="39"/>
      <c r="C60" s="40"/>
      <c r="D60" s="41" t="s">
        <v>31</v>
      </c>
      <c r="E60" s="42"/>
      <c r="F60" s="43"/>
      <c r="G60" s="42"/>
      <c r="H60" s="43"/>
      <c r="I60" s="44">
        <v>2000</v>
      </c>
      <c r="J60" s="44"/>
      <c r="K60" s="12"/>
    </row>
    <row r="61" spans="1:11" x14ac:dyDescent="0.2">
      <c r="A61" s="1" t="s">
        <v>3</v>
      </c>
      <c r="B61" s="33" t="s">
        <v>1110</v>
      </c>
      <c r="C61" s="34" t="s">
        <v>1121</v>
      </c>
      <c r="D61" s="35" t="s">
        <v>1122</v>
      </c>
      <c r="E61" s="36">
        <v>2557.3000000000002</v>
      </c>
      <c r="F61" s="37">
        <v>2323.62</v>
      </c>
      <c r="G61" s="36">
        <v>800</v>
      </c>
      <c r="H61" s="37">
        <v>800</v>
      </c>
      <c r="I61" s="38">
        <v>500</v>
      </c>
      <c r="J61" s="38">
        <f>E61-(F61+H61+I61)</f>
        <v>-1066.3199999999997</v>
      </c>
      <c r="K61" s="12"/>
    </row>
    <row r="62" spans="1:11" x14ac:dyDescent="0.2">
      <c r="A62" s="1" t="s">
        <v>3</v>
      </c>
      <c r="B62" s="39"/>
      <c r="C62" s="40"/>
      <c r="D62" s="41" t="s">
        <v>31</v>
      </c>
      <c r="E62" s="42"/>
      <c r="F62" s="43"/>
      <c r="G62" s="42"/>
      <c r="H62" s="43"/>
      <c r="I62" s="44">
        <v>500</v>
      </c>
      <c r="J62" s="44"/>
      <c r="K62" s="12"/>
    </row>
    <row r="63" spans="1:11" x14ac:dyDescent="0.2">
      <c r="A63" s="1" t="s">
        <v>3</v>
      </c>
      <c r="B63" s="33" t="s">
        <v>1110</v>
      </c>
      <c r="C63" s="34" t="s">
        <v>1123</v>
      </c>
      <c r="D63" s="35" t="s">
        <v>1124</v>
      </c>
      <c r="E63" s="36">
        <v>92239</v>
      </c>
      <c r="F63" s="37">
        <v>46837.41</v>
      </c>
      <c r="G63" s="36">
        <v>12000</v>
      </c>
      <c r="H63" s="37">
        <v>15600</v>
      </c>
      <c r="I63" s="38">
        <v>5000</v>
      </c>
      <c r="J63" s="38">
        <f>E63-(F63+H63+I63)</f>
        <v>24801.589999999997</v>
      </c>
      <c r="K63" s="12"/>
    </row>
    <row r="64" spans="1:11" x14ac:dyDescent="0.2">
      <c r="A64" s="1" t="s">
        <v>3</v>
      </c>
      <c r="B64" s="39"/>
      <c r="C64" s="40"/>
      <c r="D64" s="41" t="s">
        <v>31</v>
      </c>
      <c r="E64" s="42"/>
      <c r="F64" s="43"/>
      <c r="G64" s="42"/>
      <c r="H64" s="43"/>
      <c r="I64" s="44">
        <v>5000</v>
      </c>
      <c r="J64" s="44"/>
      <c r="K64" s="12"/>
    </row>
    <row r="65" spans="1:11" x14ac:dyDescent="0.2">
      <c r="A65" s="1" t="s">
        <v>3</v>
      </c>
      <c r="B65" s="33" t="s">
        <v>1110</v>
      </c>
      <c r="C65" s="34" t="s">
        <v>1125</v>
      </c>
      <c r="D65" s="35" t="s">
        <v>1126</v>
      </c>
      <c r="E65" s="36">
        <v>218335</v>
      </c>
      <c r="F65" s="37">
        <v>124407.84</v>
      </c>
      <c r="G65" s="36">
        <v>35000</v>
      </c>
      <c r="H65" s="37">
        <v>60400</v>
      </c>
      <c r="I65" s="38">
        <v>30000</v>
      </c>
      <c r="J65" s="38">
        <f>E65-(F65+H65+I65)</f>
        <v>3527.1600000000035</v>
      </c>
      <c r="K65" s="12"/>
    </row>
    <row r="66" spans="1:11" x14ac:dyDescent="0.2">
      <c r="A66" s="1" t="s">
        <v>3</v>
      </c>
      <c r="B66" s="39"/>
      <c r="C66" s="40"/>
      <c r="D66" s="41" t="s">
        <v>31</v>
      </c>
      <c r="E66" s="42"/>
      <c r="F66" s="43"/>
      <c r="G66" s="42"/>
      <c r="H66" s="43"/>
      <c r="I66" s="44">
        <v>30000</v>
      </c>
      <c r="J66" s="44"/>
      <c r="K66" s="12"/>
    </row>
    <row r="67" spans="1:11" x14ac:dyDescent="0.2">
      <c r="A67" s="1" t="s">
        <v>3</v>
      </c>
      <c r="B67" s="33" t="s">
        <v>1110</v>
      </c>
      <c r="C67" s="34" t="s">
        <v>1127</v>
      </c>
      <c r="D67" s="35" t="s">
        <v>1128</v>
      </c>
      <c r="E67" s="36">
        <v>36300</v>
      </c>
      <c r="F67" s="37">
        <v>4999.3500000000004</v>
      </c>
      <c r="G67" s="36">
        <v>467</v>
      </c>
      <c r="H67" s="37">
        <v>27467</v>
      </c>
      <c r="I67" s="38">
        <v>3000</v>
      </c>
      <c r="J67" s="38">
        <f>E67-(F67+H67+I67)</f>
        <v>833.65000000000146</v>
      </c>
      <c r="K67" s="12"/>
    </row>
    <row r="68" spans="1:11" ht="13.5" thickBot="1" x14ac:dyDescent="0.25">
      <c r="A68" s="1" t="s">
        <v>3</v>
      </c>
      <c r="B68" s="39"/>
      <c r="C68" s="40"/>
      <c r="D68" s="41" t="s">
        <v>31</v>
      </c>
      <c r="E68" s="42"/>
      <c r="F68" s="43"/>
      <c r="G68" s="42"/>
      <c r="H68" s="43"/>
      <c r="I68" s="44">
        <v>3000</v>
      </c>
      <c r="J68" s="44"/>
      <c r="K68" s="12"/>
    </row>
    <row r="69" spans="1:11" ht="13.5" thickBot="1" x14ac:dyDescent="0.25">
      <c r="A69" s="1" t="s">
        <v>3</v>
      </c>
      <c r="B69" s="28" t="s">
        <v>1129</v>
      </c>
      <c r="C69" s="29"/>
      <c r="D69" s="30"/>
      <c r="E69" s="31">
        <v>1047731.11</v>
      </c>
      <c r="F69" s="32">
        <v>698041.78</v>
      </c>
      <c r="G69" s="31">
        <v>71843.199999999997</v>
      </c>
      <c r="H69" s="32">
        <v>144043.20000000001</v>
      </c>
      <c r="I69" s="32">
        <v>83856</v>
      </c>
      <c r="J69" s="32">
        <v>121790.14</v>
      </c>
      <c r="K69" s="12"/>
    </row>
    <row r="70" spans="1:11" ht="13.5" thickBot="1" x14ac:dyDescent="0.25">
      <c r="A70" s="1" t="s">
        <v>3</v>
      </c>
      <c r="B70" s="45"/>
      <c r="C70" s="46"/>
      <c r="D70" s="47" t="s">
        <v>91</v>
      </c>
      <c r="E70" s="48">
        <f>SUM(E12:E69)/2</f>
        <v>9098523.7850000001</v>
      </c>
      <c r="F70" s="49">
        <f>SUM(F12:F69)/2</f>
        <v>4989037.6900000004</v>
      </c>
      <c r="G70" s="48">
        <f>SUM(G12:G69)/2</f>
        <v>672232.09999999986</v>
      </c>
      <c r="H70" s="50">
        <f>SUM(H12:H69)/2</f>
        <v>882901.29999999981</v>
      </c>
      <c r="I70" s="50">
        <f>SUM(I12:I69)/3</f>
        <v>555388</v>
      </c>
      <c r="J70" s="50">
        <f>E70-(F70+H70+I70)</f>
        <v>2671196.7949999999</v>
      </c>
      <c r="K70" s="51"/>
    </row>
    <row r="71" spans="1:11" x14ac:dyDescent="0.2">
      <c r="A71" s="1" t="s">
        <v>3</v>
      </c>
      <c r="C71" s="13"/>
      <c r="E71" s="12"/>
      <c r="F71" s="12"/>
      <c r="G71" s="12"/>
      <c r="H71" s="12"/>
      <c r="I71" s="12"/>
      <c r="J71" s="12"/>
      <c r="K71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2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3:K29"/>
  <sheetViews>
    <sheetView showGridLines="0" zoomScaleNormal="100" workbookViewId="0"/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4" customWidth="1"/>
    <col min="12" max="256" width="9.140625" style="5"/>
    <col min="257" max="257" width="5.7109375" style="5" customWidth="1"/>
    <col min="258" max="258" width="26.140625" style="5" customWidth="1"/>
    <col min="259" max="259" width="8.7109375" style="5" customWidth="1"/>
    <col min="260" max="260" width="37.140625" style="5" customWidth="1"/>
    <col min="261" max="267" width="15" style="5" customWidth="1"/>
    <col min="268" max="512" width="9.140625" style="5"/>
    <col min="513" max="513" width="5.7109375" style="5" customWidth="1"/>
    <col min="514" max="514" width="26.140625" style="5" customWidth="1"/>
    <col min="515" max="515" width="8.7109375" style="5" customWidth="1"/>
    <col min="516" max="516" width="37.140625" style="5" customWidth="1"/>
    <col min="517" max="523" width="15" style="5" customWidth="1"/>
    <col min="524" max="768" width="9.140625" style="5"/>
    <col min="769" max="769" width="5.7109375" style="5" customWidth="1"/>
    <col min="770" max="770" width="26.140625" style="5" customWidth="1"/>
    <col min="771" max="771" width="8.7109375" style="5" customWidth="1"/>
    <col min="772" max="772" width="37.140625" style="5" customWidth="1"/>
    <col min="773" max="779" width="15" style="5" customWidth="1"/>
    <col min="780" max="1024" width="9.140625" style="5"/>
    <col min="1025" max="1025" width="5.7109375" style="5" customWidth="1"/>
    <col min="1026" max="1026" width="26.140625" style="5" customWidth="1"/>
    <col min="1027" max="1027" width="8.7109375" style="5" customWidth="1"/>
    <col min="1028" max="1028" width="37.140625" style="5" customWidth="1"/>
    <col min="1029" max="1035" width="15" style="5" customWidth="1"/>
    <col min="1036" max="1280" width="9.140625" style="5"/>
    <col min="1281" max="1281" width="5.7109375" style="5" customWidth="1"/>
    <col min="1282" max="1282" width="26.140625" style="5" customWidth="1"/>
    <col min="1283" max="1283" width="8.7109375" style="5" customWidth="1"/>
    <col min="1284" max="1284" width="37.140625" style="5" customWidth="1"/>
    <col min="1285" max="1291" width="15" style="5" customWidth="1"/>
    <col min="1292" max="1536" width="9.140625" style="5"/>
    <col min="1537" max="1537" width="5.7109375" style="5" customWidth="1"/>
    <col min="1538" max="1538" width="26.140625" style="5" customWidth="1"/>
    <col min="1539" max="1539" width="8.7109375" style="5" customWidth="1"/>
    <col min="1540" max="1540" width="37.140625" style="5" customWidth="1"/>
    <col min="1541" max="1547" width="15" style="5" customWidth="1"/>
    <col min="1548" max="1792" width="9.140625" style="5"/>
    <col min="1793" max="1793" width="5.7109375" style="5" customWidth="1"/>
    <col min="1794" max="1794" width="26.140625" style="5" customWidth="1"/>
    <col min="1795" max="1795" width="8.7109375" style="5" customWidth="1"/>
    <col min="1796" max="1796" width="37.140625" style="5" customWidth="1"/>
    <col min="1797" max="1803" width="15" style="5" customWidth="1"/>
    <col min="1804" max="2048" width="9.140625" style="5"/>
    <col min="2049" max="2049" width="5.7109375" style="5" customWidth="1"/>
    <col min="2050" max="2050" width="26.140625" style="5" customWidth="1"/>
    <col min="2051" max="2051" width="8.7109375" style="5" customWidth="1"/>
    <col min="2052" max="2052" width="37.140625" style="5" customWidth="1"/>
    <col min="2053" max="2059" width="15" style="5" customWidth="1"/>
    <col min="2060" max="2304" width="9.140625" style="5"/>
    <col min="2305" max="2305" width="5.7109375" style="5" customWidth="1"/>
    <col min="2306" max="2306" width="26.140625" style="5" customWidth="1"/>
    <col min="2307" max="2307" width="8.7109375" style="5" customWidth="1"/>
    <col min="2308" max="2308" width="37.140625" style="5" customWidth="1"/>
    <col min="2309" max="2315" width="15" style="5" customWidth="1"/>
    <col min="2316" max="2560" width="9.140625" style="5"/>
    <col min="2561" max="2561" width="5.7109375" style="5" customWidth="1"/>
    <col min="2562" max="2562" width="26.140625" style="5" customWidth="1"/>
    <col min="2563" max="2563" width="8.7109375" style="5" customWidth="1"/>
    <col min="2564" max="2564" width="37.140625" style="5" customWidth="1"/>
    <col min="2565" max="2571" width="15" style="5" customWidth="1"/>
    <col min="2572" max="2816" width="9.140625" style="5"/>
    <col min="2817" max="2817" width="5.7109375" style="5" customWidth="1"/>
    <col min="2818" max="2818" width="26.140625" style="5" customWidth="1"/>
    <col min="2819" max="2819" width="8.7109375" style="5" customWidth="1"/>
    <col min="2820" max="2820" width="37.140625" style="5" customWidth="1"/>
    <col min="2821" max="2827" width="15" style="5" customWidth="1"/>
    <col min="2828" max="3072" width="9.140625" style="5"/>
    <col min="3073" max="3073" width="5.7109375" style="5" customWidth="1"/>
    <col min="3074" max="3074" width="26.140625" style="5" customWidth="1"/>
    <col min="3075" max="3075" width="8.7109375" style="5" customWidth="1"/>
    <col min="3076" max="3076" width="37.140625" style="5" customWidth="1"/>
    <col min="3077" max="3083" width="15" style="5" customWidth="1"/>
    <col min="3084" max="3328" width="9.140625" style="5"/>
    <col min="3329" max="3329" width="5.7109375" style="5" customWidth="1"/>
    <col min="3330" max="3330" width="26.140625" style="5" customWidth="1"/>
    <col min="3331" max="3331" width="8.7109375" style="5" customWidth="1"/>
    <col min="3332" max="3332" width="37.140625" style="5" customWidth="1"/>
    <col min="3333" max="3339" width="15" style="5" customWidth="1"/>
    <col min="3340" max="3584" width="9.140625" style="5"/>
    <col min="3585" max="3585" width="5.7109375" style="5" customWidth="1"/>
    <col min="3586" max="3586" width="26.140625" style="5" customWidth="1"/>
    <col min="3587" max="3587" width="8.7109375" style="5" customWidth="1"/>
    <col min="3588" max="3588" width="37.140625" style="5" customWidth="1"/>
    <col min="3589" max="3595" width="15" style="5" customWidth="1"/>
    <col min="3596" max="3840" width="9.140625" style="5"/>
    <col min="3841" max="3841" width="5.7109375" style="5" customWidth="1"/>
    <col min="3842" max="3842" width="26.140625" style="5" customWidth="1"/>
    <col min="3843" max="3843" width="8.7109375" style="5" customWidth="1"/>
    <col min="3844" max="3844" width="37.140625" style="5" customWidth="1"/>
    <col min="3845" max="3851" width="15" style="5" customWidth="1"/>
    <col min="3852" max="4096" width="9.140625" style="5"/>
    <col min="4097" max="4097" width="5.7109375" style="5" customWidth="1"/>
    <col min="4098" max="4098" width="26.140625" style="5" customWidth="1"/>
    <col min="4099" max="4099" width="8.7109375" style="5" customWidth="1"/>
    <col min="4100" max="4100" width="37.140625" style="5" customWidth="1"/>
    <col min="4101" max="4107" width="15" style="5" customWidth="1"/>
    <col min="4108" max="4352" width="9.140625" style="5"/>
    <col min="4353" max="4353" width="5.7109375" style="5" customWidth="1"/>
    <col min="4354" max="4354" width="26.140625" style="5" customWidth="1"/>
    <col min="4355" max="4355" width="8.7109375" style="5" customWidth="1"/>
    <col min="4356" max="4356" width="37.140625" style="5" customWidth="1"/>
    <col min="4357" max="4363" width="15" style="5" customWidth="1"/>
    <col min="4364" max="4608" width="9.140625" style="5"/>
    <col min="4609" max="4609" width="5.7109375" style="5" customWidth="1"/>
    <col min="4610" max="4610" width="26.140625" style="5" customWidth="1"/>
    <col min="4611" max="4611" width="8.7109375" style="5" customWidth="1"/>
    <col min="4612" max="4612" width="37.140625" style="5" customWidth="1"/>
    <col min="4613" max="4619" width="15" style="5" customWidth="1"/>
    <col min="4620" max="4864" width="9.140625" style="5"/>
    <col min="4865" max="4865" width="5.7109375" style="5" customWidth="1"/>
    <col min="4866" max="4866" width="26.140625" style="5" customWidth="1"/>
    <col min="4867" max="4867" width="8.7109375" style="5" customWidth="1"/>
    <col min="4868" max="4868" width="37.140625" style="5" customWidth="1"/>
    <col min="4869" max="4875" width="15" style="5" customWidth="1"/>
    <col min="4876" max="5120" width="9.140625" style="5"/>
    <col min="5121" max="5121" width="5.7109375" style="5" customWidth="1"/>
    <col min="5122" max="5122" width="26.140625" style="5" customWidth="1"/>
    <col min="5123" max="5123" width="8.7109375" style="5" customWidth="1"/>
    <col min="5124" max="5124" width="37.140625" style="5" customWidth="1"/>
    <col min="5125" max="5131" width="15" style="5" customWidth="1"/>
    <col min="5132" max="5376" width="9.140625" style="5"/>
    <col min="5377" max="5377" width="5.7109375" style="5" customWidth="1"/>
    <col min="5378" max="5378" width="26.140625" style="5" customWidth="1"/>
    <col min="5379" max="5379" width="8.7109375" style="5" customWidth="1"/>
    <col min="5380" max="5380" width="37.140625" style="5" customWidth="1"/>
    <col min="5381" max="5387" width="15" style="5" customWidth="1"/>
    <col min="5388" max="5632" width="9.140625" style="5"/>
    <col min="5633" max="5633" width="5.7109375" style="5" customWidth="1"/>
    <col min="5634" max="5634" width="26.140625" style="5" customWidth="1"/>
    <col min="5635" max="5635" width="8.7109375" style="5" customWidth="1"/>
    <col min="5636" max="5636" width="37.140625" style="5" customWidth="1"/>
    <col min="5637" max="5643" width="15" style="5" customWidth="1"/>
    <col min="5644" max="5888" width="9.140625" style="5"/>
    <col min="5889" max="5889" width="5.7109375" style="5" customWidth="1"/>
    <col min="5890" max="5890" width="26.140625" style="5" customWidth="1"/>
    <col min="5891" max="5891" width="8.7109375" style="5" customWidth="1"/>
    <col min="5892" max="5892" width="37.140625" style="5" customWidth="1"/>
    <col min="5893" max="5899" width="15" style="5" customWidth="1"/>
    <col min="5900" max="6144" width="9.140625" style="5"/>
    <col min="6145" max="6145" width="5.7109375" style="5" customWidth="1"/>
    <col min="6146" max="6146" width="26.140625" style="5" customWidth="1"/>
    <col min="6147" max="6147" width="8.7109375" style="5" customWidth="1"/>
    <col min="6148" max="6148" width="37.140625" style="5" customWidth="1"/>
    <col min="6149" max="6155" width="15" style="5" customWidth="1"/>
    <col min="6156" max="6400" width="9.140625" style="5"/>
    <col min="6401" max="6401" width="5.7109375" style="5" customWidth="1"/>
    <col min="6402" max="6402" width="26.140625" style="5" customWidth="1"/>
    <col min="6403" max="6403" width="8.7109375" style="5" customWidth="1"/>
    <col min="6404" max="6404" width="37.140625" style="5" customWidth="1"/>
    <col min="6405" max="6411" width="15" style="5" customWidth="1"/>
    <col min="6412" max="6656" width="9.140625" style="5"/>
    <col min="6657" max="6657" width="5.7109375" style="5" customWidth="1"/>
    <col min="6658" max="6658" width="26.140625" style="5" customWidth="1"/>
    <col min="6659" max="6659" width="8.7109375" style="5" customWidth="1"/>
    <col min="6660" max="6660" width="37.140625" style="5" customWidth="1"/>
    <col min="6661" max="6667" width="15" style="5" customWidth="1"/>
    <col min="6668" max="6912" width="9.140625" style="5"/>
    <col min="6913" max="6913" width="5.7109375" style="5" customWidth="1"/>
    <col min="6914" max="6914" width="26.140625" style="5" customWidth="1"/>
    <col min="6915" max="6915" width="8.7109375" style="5" customWidth="1"/>
    <col min="6916" max="6916" width="37.140625" style="5" customWidth="1"/>
    <col min="6917" max="6923" width="15" style="5" customWidth="1"/>
    <col min="6924" max="7168" width="9.140625" style="5"/>
    <col min="7169" max="7169" width="5.7109375" style="5" customWidth="1"/>
    <col min="7170" max="7170" width="26.140625" style="5" customWidth="1"/>
    <col min="7171" max="7171" width="8.7109375" style="5" customWidth="1"/>
    <col min="7172" max="7172" width="37.140625" style="5" customWidth="1"/>
    <col min="7173" max="7179" width="15" style="5" customWidth="1"/>
    <col min="7180" max="7424" width="9.140625" style="5"/>
    <col min="7425" max="7425" width="5.7109375" style="5" customWidth="1"/>
    <col min="7426" max="7426" width="26.140625" style="5" customWidth="1"/>
    <col min="7427" max="7427" width="8.7109375" style="5" customWidth="1"/>
    <col min="7428" max="7428" width="37.140625" style="5" customWidth="1"/>
    <col min="7429" max="7435" width="15" style="5" customWidth="1"/>
    <col min="7436" max="7680" width="9.140625" style="5"/>
    <col min="7681" max="7681" width="5.7109375" style="5" customWidth="1"/>
    <col min="7682" max="7682" width="26.140625" style="5" customWidth="1"/>
    <col min="7683" max="7683" width="8.7109375" style="5" customWidth="1"/>
    <col min="7684" max="7684" width="37.140625" style="5" customWidth="1"/>
    <col min="7685" max="7691" width="15" style="5" customWidth="1"/>
    <col min="7692" max="7936" width="9.140625" style="5"/>
    <col min="7937" max="7937" width="5.7109375" style="5" customWidth="1"/>
    <col min="7938" max="7938" width="26.140625" style="5" customWidth="1"/>
    <col min="7939" max="7939" width="8.7109375" style="5" customWidth="1"/>
    <col min="7940" max="7940" width="37.140625" style="5" customWidth="1"/>
    <col min="7941" max="7947" width="15" style="5" customWidth="1"/>
    <col min="7948" max="8192" width="9.140625" style="5"/>
    <col min="8193" max="8193" width="5.7109375" style="5" customWidth="1"/>
    <col min="8194" max="8194" width="26.140625" style="5" customWidth="1"/>
    <col min="8195" max="8195" width="8.7109375" style="5" customWidth="1"/>
    <col min="8196" max="8196" width="37.140625" style="5" customWidth="1"/>
    <col min="8197" max="8203" width="15" style="5" customWidth="1"/>
    <col min="8204" max="8448" width="9.140625" style="5"/>
    <col min="8449" max="8449" width="5.7109375" style="5" customWidth="1"/>
    <col min="8450" max="8450" width="26.140625" style="5" customWidth="1"/>
    <col min="8451" max="8451" width="8.7109375" style="5" customWidth="1"/>
    <col min="8452" max="8452" width="37.140625" style="5" customWidth="1"/>
    <col min="8453" max="8459" width="15" style="5" customWidth="1"/>
    <col min="8460" max="8704" width="9.140625" style="5"/>
    <col min="8705" max="8705" width="5.7109375" style="5" customWidth="1"/>
    <col min="8706" max="8706" width="26.140625" style="5" customWidth="1"/>
    <col min="8707" max="8707" width="8.7109375" style="5" customWidth="1"/>
    <col min="8708" max="8708" width="37.140625" style="5" customWidth="1"/>
    <col min="8709" max="8715" width="15" style="5" customWidth="1"/>
    <col min="8716" max="8960" width="9.140625" style="5"/>
    <col min="8961" max="8961" width="5.7109375" style="5" customWidth="1"/>
    <col min="8962" max="8962" width="26.140625" style="5" customWidth="1"/>
    <col min="8963" max="8963" width="8.7109375" style="5" customWidth="1"/>
    <col min="8964" max="8964" width="37.140625" style="5" customWidth="1"/>
    <col min="8965" max="8971" width="15" style="5" customWidth="1"/>
    <col min="8972" max="9216" width="9.140625" style="5"/>
    <col min="9217" max="9217" width="5.7109375" style="5" customWidth="1"/>
    <col min="9218" max="9218" width="26.140625" style="5" customWidth="1"/>
    <col min="9219" max="9219" width="8.7109375" style="5" customWidth="1"/>
    <col min="9220" max="9220" width="37.140625" style="5" customWidth="1"/>
    <col min="9221" max="9227" width="15" style="5" customWidth="1"/>
    <col min="9228" max="9472" width="9.140625" style="5"/>
    <col min="9473" max="9473" width="5.7109375" style="5" customWidth="1"/>
    <col min="9474" max="9474" width="26.140625" style="5" customWidth="1"/>
    <col min="9475" max="9475" width="8.7109375" style="5" customWidth="1"/>
    <col min="9476" max="9476" width="37.140625" style="5" customWidth="1"/>
    <col min="9477" max="9483" width="15" style="5" customWidth="1"/>
    <col min="9484" max="9728" width="9.140625" style="5"/>
    <col min="9729" max="9729" width="5.7109375" style="5" customWidth="1"/>
    <col min="9730" max="9730" width="26.140625" style="5" customWidth="1"/>
    <col min="9731" max="9731" width="8.7109375" style="5" customWidth="1"/>
    <col min="9732" max="9732" width="37.140625" style="5" customWidth="1"/>
    <col min="9733" max="9739" width="15" style="5" customWidth="1"/>
    <col min="9740" max="9984" width="9.140625" style="5"/>
    <col min="9985" max="9985" width="5.7109375" style="5" customWidth="1"/>
    <col min="9986" max="9986" width="26.140625" style="5" customWidth="1"/>
    <col min="9987" max="9987" width="8.7109375" style="5" customWidth="1"/>
    <col min="9988" max="9988" width="37.140625" style="5" customWidth="1"/>
    <col min="9989" max="9995" width="15" style="5" customWidth="1"/>
    <col min="9996" max="10240" width="9.140625" style="5"/>
    <col min="10241" max="10241" width="5.7109375" style="5" customWidth="1"/>
    <col min="10242" max="10242" width="26.140625" style="5" customWidth="1"/>
    <col min="10243" max="10243" width="8.7109375" style="5" customWidth="1"/>
    <col min="10244" max="10244" width="37.140625" style="5" customWidth="1"/>
    <col min="10245" max="10251" width="15" style="5" customWidth="1"/>
    <col min="10252" max="10496" width="9.140625" style="5"/>
    <col min="10497" max="10497" width="5.7109375" style="5" customWidth="1"/>
    <col min="10498" max="10498" width="26.140625" style="5" customWidth="1"/>
    <col min="10499" max="10499" width="8.7109375" style="5" customWidth="1"/>
    <col min="10500" max="10500" width="37.140625" style="5" customWidth="1"/>
    <col min="10501" max="10507" width="15" style="5" customWidth="1"/>
    <col min="10508" max="10752" width="9.140625" style="5"/>
    <col min="10753" max="10753" width="5.7109375" style="5" customWidth="1"/>
    <col min="10754" max="10754" width="26.140625" style="5" customWidth="1"/>
    <col min="10755" max="10755" width="8.7109375" style="5" customWidth="1"/>
    <col min="10756" max="10756" width="37.140625" style="5" customWidth="1"/>
    <col min="10757" max="10763" width="15" style="5" customWidth="1"/>
    <col min="10764" max="11008" width="9.140625" style="5"/>
    <col min="11009" max="11009" width="5.7109375" style="5" customWidth="1"/>
    <col min="11010" max="11010" width="26.140625" style="5" customWidth="1"/>
    <col min="11011" max="11011" width="8.7109375" style="5" customWidth="1"/>
    <col min="11012" max="11012" width="37.140625" style="5" customWidth="1"/>
    <col min="11013" max="11019" width="15" style="5" customWidth="1"/>
    <col min="11020" max="11264" width="9.140625" style="5"/>
    <col min="11265" max="11265" width="5.7109375" style="5" customWidth="1"/>
    <col min="11266" max="11266" width="26.140625" style="5" customWidth="1"/>
    <col min="11267" max="11267" width="8.7109375" style="5" customWidth="1"/>
    <col min="11268" max="11268" width="37.140625" style="5" customWidth="1"/>
    <col min="11269" max="11275" width="15" style="5" customWidth="1"/>
    <col min="11276" max="11520" width="9.140625" style="5"/>
    <col min="11521" max="11521" width="5.7109375" style="5" customWidth="1"/>
    <col min="11522" max="11522" width="26.140625" style="5" customWidth="1"/>
    <col min="11523" max="11523" width="8.7109375" style="5" customWidth="1"/>
    <col min="11524" max="11524" width="37.140625" style="5" customWidth="1"/>
    <col min="11525" max="11531" width="15" style="5" customWidth="1"/>
    <col min="11532" max="11776" width="9.140625" style="5"/>
    <col min="11777" max="11777" width="5.7109375" style="5" customWidth="1"/>
    <col min="11778" max="11778" width="26.140625" style="5" customWidth="1"/>
    <col min="11779" max="11779" width="8.7109375" style="5" customWidth="1"/>
    <col min="11780" max="11780" width="37.140625" style="5" customWidth="1"/>
    <col min="11781" max="11787" width="15" style="5" customWidth="1"/>
    <col min="11788" max="12032" width="9.140625" style="5"/>
    <col min="12033" max="12033" width="5.7109375" style="5" customWidth="1"/>
    <col min="12034" max="12034" width="26.140625" style="5" customWidth="1"/>
    <col min="12035" max="12035" width="8.7109375" style="5" customWidth="1"/>
    <col min="12036" max="12036" width="37.140625" style="5" customWidth="1"/>
    <col min="12037" max="12043" width="15" style="5" customWidth="1"/>
    <col min="12044" max="12288" width="9.140625" style="5"/>
    <col min="12289" max="12289" width="5.7109375" style="5" customWidth="1"/>
    <col min="12290" max="12290" width="26.140625" style="5" customWidth="1"/>
    <col min="12291" max="12291" width="8.7109375" style="5" customWidth="1"/>
    <col min="12292" max="12292" width="37.140625" style="5" customWidth="1"/>
    <col min="12293" max="12299" width="15" style="5" customWidth="1"/>
    <col min="12300" max="12544" width="9.140625" style="5"/>
    <col min="12545" max="12545" width="5.7109375" style="5" customWidth="1"/>
    <col min="12546" max="12546" width="26.140625" style="5" customWidth="1"/>
    <col min="12547" max="12547" width="8.7109375" style="5" customWidth="1"/>
    <col min="12548" max="12548" width="37.140625" style="5" customWidth="1"/>
    <col min="12549" max="12555" width="15" style="5" customWidth="1"/>
    <col min="12556" max="12800" width="9.140625" style="5"/>
    <col min="12801" max="12801" width="5.7109375" style="5" customWidth="1"/>
    <col min="12802" max="12802" width="26.140625" style="5" customWidth="1"/>
    <col min="12803" max="12803" width="8.7109375" style="5" customWidth="1"/>
    <col min="12804" max="12804" width="37.140625" style="5" customWidth="1"/>
    <col min="12805" max="12811" width="15" style="5" customWidth="1"/>
    <col min="12812" max="13056" width="9.140625" style="5"/>
    <col min="13057" max="13057" width="5.7109375" style="5" customWidth="1"/>
    <col min="13058" max="13058" width="26.140625" style="5" customWidth="1"/>
    <col min="13059" max="13059" width="8.7109375" style="5" customWidth="1"/>
    <col min="13060" max="13060" width="37.140625" style="5" customWidth="1"/>
    <col min="13061" max="13067" width="15" style="5" customWidth="1"/>
    <col min="13068" max="13312" width="9.140625" style="5"/>
    <col min="13313" max="13313" width="5.7109375" style="5" customWidth="1"/>
    <col min="13314" max="13314" width="26.140625" style="5" customWidth="1"/>
    <col min="13315" max="13315" width="8.7109375" style="5" customWidth="1"/>
    <col min="13316" max="13316" width="37.140625" style="5" customWidth="1"/>
    <col min="13317" max="13323" width="15" style="5" customWidth="1"/>
    <col min="13324" max="13568" width="9.140625" style="5"/>
    <col min="13569" max="13569" width="5.7109375" style="5" customWidth="1"/>
    <col min="13570" max="13570" width="26.140625" style="5" customWidth="1"/>
    <col min="13571" max="13571" width="8.7109375" style="5" customWidth="1"/>
    <col min="13572" max="13572" width="37.140625" style="5" customWidth="1"/>
    <col min="13573" max="13579" width="15" style="5" customWidth="1"/>
    <col min="13580" max="13824" width="9.140625" style="5"/>
    <col min="13825" max="13825" width="5.7109375" style="5" customWidth="1"/>
    <col min="13826" max="13826" width="26.140625" style="5" customWidth="1"/>
    <col min="13827" max="13827" width="8.7109375" style="5" customWidth="1"/>
    <col min="13828" max="13828" width="37.140625" style="5" customWidth="1"/>
    <col min="13829" max="13835" width="15" style="5" customWidth="1"/>
    <col min="13836" max="14080" width="9.140625" style="5"/>
    <col min="14081" max="14081" width="5.7109375" style="5" customWidth="1"/>
    <col min="14082" max="14082" width="26.140625" style="5" customWidth="1"/>
    <col min="14083" max="14083" width="8.7109375" style="5" customWidth="1"/>
    <col min="14084" max="14084" width="37.140625" style="5" customWidth="1"/>
    <col min="14085" max="14091" width="15" style="5" customWidth="1"/>
    <col min="14092" max="14336" width="9.140625" style="5"/>
    <col min="14337" max="14337" width="5.7109375" style="5" customWidth="1"/>
    <col min="14338" max="14338" width="26.140625" style="5" customWidth="1"/>
    <col min="14339" max="14339" width="8.7109375" style="5" customWidth="1"/>
    <col min="14340" max="14340" width="37.140625" style="5" customWidth="1"/>
    <col min="14341" max="14347" width="15" style="5" customWidth="1"/>
    <col min="14348" max="14592" width="9.140625" style="5"/>
    <col min="14593" max="14593" width="5.7109375" style="5" customWidth="1"/>
    <col min="14594" max="14594" width="26.140625" style="5" customWidth="1"/>
    <col min="14595" max="14595" width="8.7109375" style="5" customWidth="1"/>
    <col min="14596" max="14596" width="37.140625" style="5" customWidth="1"/>
    <col min="14597" max="14603" width="15" style="5" customWidth="1"/>
    <col min="14604" max="14848" width="9.140625" style="5"/>
    <col min="14849" max="14849" width="5.7109375" style="5" customWidth="1"/>
    <col min="14850" max="14850" width="26.140625" style="5" customWidth="1"/>
    <col min="14851" max="14851" width="8.7109375" style="5" customWidth="1"/>
    <col min="14852" max="14852" width="37.140625" style="5" customWidth="1"/>
    <col min="14853" max="14859" width="15" style="5" customWidth="1"/>
    <col min="14860" max="15104" width="9.140625" style="5"/>
    <col min="15105" max="15105" width="5.7109375" style="5" customWidth="1"/>
    <col min="15106" max="15106" width="26.140625" style="5" customWidth="1"/>
    <col min="15107" max="15107" width="8.7109375" style="5" customWidth="1"/>
    <col min="15108" max="15108" width="37.140625" style="5" customWidth="1"/>
    <col min="15109" max="15115" width="15" style="5" customWidth="1"/>
    <col min="15116" max="15360" width="9.140625" style="5"/>
    <col min="15361" max="15361" width="5.7109375" style="5" customWidth="1"/>
    <col min="15362" max="15362" width="26.140625" style="5" customWidth="1"/>
    <col min="15363" max="15363" width="8.7109375" style="5" customWidth="1"/>
    <col min="15364" max="15364" width="37.140625" style="5" customWidth="1"/>
    <col min="15365" max="15371" width="15" style="5" customWidth="1"/>
    <col min="15372" max="15616" width="9.140625" style="5"/>
    <col min="15617" max="15617" width="5.7109375" style="5" customWidth="1"/>
    <col min="15618" max="15618" width="26.140625" style="5" customWidth="1"/>
    <col min="15619" max="15619" width="8.7109375" style="5" customWidth="1"/>
    <col min="15620" max="15620" width="37.140625" style="5" customWidth="1"/>
    <col min="15621" max="15627" width="15" style="5" customWidth="1"/>
    <col min="15628" max="15872" width="9.140625" style="5"/>
    <col min="15873" max="15873" width="5.7109375" style="5" customWidth="1"/>
    <col min="15874" max="15874" width="26.140625" style="5" customWidth="1"/>
    <col min="15875" max="15875" width="8.7109375" style="5" customWidth="1"/>
    <col min="15876" max="15876" width="37.140625" style="5" customWidth="1"/>
    <col min="15877" max="15883" width="15" style="5" customWidth="1"/>
    <col min="15884" max="16128" width="9.140625" style="5"/>
    <col min="16129" max="16129" width="5.7109375" style="5" customWidth="1"/>
    <col min="16130" max="16130" width="26.140625" style="5" customWidth="1"/>
    <col min="16131" max="16131" width="8.7109375" style="5" customWidth="1"/>
    <col min="16132" max="16132" width="37.140625" style="5" customWidth="1"/>
    <col min="16133" max="16139" width="15" style="5" customWidth="1"/>
    <col min="16140" max="16384" width="9.140625" style="5"/>
  </cols>
  <sheetData>
    <row r="3" spans="1:11" x14ac:dyDescent="0.2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8" x14ac:dyDescent="0.25">
      <c r="A7" s="6" t="s">
        <v>3</v>
      </c>
      <c r="B7" s="7" t="s">
        <v>1130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5" thickBot="1" x14ac:dyDescent="0.25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25">
      <c r="A9" s="1" t="s">
        <v>3</v>
      </c>
      <c r="B9" s="14"/>
      <c r="C9" s="15"/>
      <c r="D9" s="16" t="s">
        <v>5</v>
      </c>
      <c r="E9" s="138" t="s">
        <v>6</v>
      </c>
      <c r="F9" s="139"/>
      <c r="G9" s="138" t="s">
        <v>7</v>
      </c>
      <c r="H9" s="139"/>
      <c r="I9" s="17"/>
      <c r="J9" s="17"/>
      <c r="K9" s="12"/>
    </row>
    <row r="10" spans="1:11" ht="34.5" customHeight="1" x14ac:dyDescent="0.2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25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5" thickBot="1" x14ac:dyDescent="0.25">
      <c r="A12" s="1" t="s">
        <v>3</v>
      </c>
      <c r="B12" s="28" t="s">
        <v>1131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">
      <c r="A13" s="1" t="s">
        <v>3</v>
      </c>
      <c r="B13" s="33" t="s">
        <v>1056</v>
      </c>
      <c r="C13" s="34" t="s">
        <v>1132</v>
      </c>
      <c r="D13" s="35" t="s">
        <v>1133</v>
      </c>
      <c r="E13" s="36">
        <v>505000</v>
      </c>
      <c r="F13" s="37">
        <v>0</v>
      </c>
      <c r="G13" s="36">
        <v>500000</v>
      </c>
      <c r="H13" s="37">
        <v>0</v>
      </c>
      <c r="I13" s="38">
        <v>500000</v>
      </c>
      <c r="J13" s="38">
        <f>E13-(F13+H13+I13)</f>
        <v>5000</v>
      </c>
      <c r="K13" s="12"/>
    </row>
    <row r="14" spans="1:11" x14ac:dyDescent="0.2">
      <c r="A14" s="1" t="s">
        <v>3</v>
      </c>
      <c r="B14" s="39"/>
      <c r="C14" s="40"/>
      <c r="D14" s="41" t="s">
        <v>31</v>
      </c>
      <c r="E14" s="42"/>
      <c r="F14" s="43"/>
      <c r="G14" s="42"/>
      <c r="H14" s="43"/>
      <c r="I14" s="44">
        <v>500000</v>
      </c>
      <c r="J14" s="44"/>
      <c r="K14" s="12"/>
    </row>
    <row r="15" spans="1:11" x14ac:dyDescent="0.2">
      <c r="A15" s="1" t="s">
        <v>3</v>
      </c>
      <c r="B15" s="33" t="s">
        <v>1056</v>
      </c>
      <c r="C15" s="34" t="s">
        <v>1134</v>
      </c>
      <c r="D15" s="35" t="s">
        <v>1135</v>
      </c>
      <c r="E15" s="36">
        <v>200000</v>
      </c>
      <c r="F15" s="37">
        <v>0</v>
      </c>
      <c r="G15" s="36">
        <v>200000</v>
      </c>
      <c r="H15" s="37">
        <v>177869.4</v>
      </c>
      <c r="I15" s="38">
        <v>200000</v>
      </c>
      <c r="J15" s="38">
        <f>E15-(F15+H15+I15)</f>
        <v>-177869.40000000002</v>
      </c>
      <c r="K15" s="12"/>
    </row>
    <row r="16" spans="1:11" x14ac:dyDescent="0.2">
      <c r="A16" s="1" t="s">
        <v>3</v>
      </c>
      <c r="B16" s="39"/>
      <c r="C16" s="40"/>
      <c r="D16" s="41" t="s">
        <v>31</v>
      </c>
      <c r="E16" s="42"/>
      <c r="F16" s="43"/>
      <c r="G16" s="42"/>
      <c r="H16" s="43"/>
      <c r="I16" s="44">
        <v>200000</v>
      </c>
      <c r="J16" s="44"/>
      <c r="K16" s="12"/>
    </row>
    <row r="17" spans="1:11" x14ac:dyDescent="0.2">
      <c r="A17" s="1" t="s">
        <v>3</v>
      </c>
      <c r="B17" s="33" t="s">
        <v>1056</v>
      </c>
      <c r="C17" s="34" t="s">
        <v>1136</v>
      </c>
      <c r="D17" s="35" t="s">
        <v>1137</v>
      </c>
      <c r="E17" s="36">
        <v>1289000</v>
      </c>
      <c r="F17" s="37">
        <v>0</v>
      </c>
      <c r="G17" s="36">
        <v>0</v>
      </c>
      <c r="H17" s="37">
        <v>513521.6</v>
      </c>
      <c r="I17" s="38">
        <v>300000</v>
      </c>
      <c r="J17" s="38">
        <f>E17-(F17+H17+I17)</f>
        <v>475478.4</v>
      </c>
      <c r="K17" s="12"/>
    </row>
    <row r="18" spans="1:11" x14ac:dyDescent="0.2">
      <c r="A18" s="1" t="s">
        <v>3</v>
      </c>
      <c r="B18" s="39"/>
      <c r="C18" s="40"/>
      <c r="D18" s="41" t="s">
        <v>31</v>
      </c>
      <c r="E18" s="42"/>
      <c r="F18" s="43"/>
      <c r="G18" s="42"/>
      <c r="H18" s="43"/>
      <c r="I18" s="44">
        <v>300000</v>
      </c>
      <c r="J18" s="44"/>
      <c r="K18" s="12"/>
    </row>
    <row r="19" spans="1:11" x14ac:dyDescent="0.2">
      <c r="A19" s="1" t="s">
        <v>3</v>
      </c>
      <c r="B19" s="33" t="s">
        <v>1056</v>
      </c>
      <c r="C19" s="34" t="s">
        <v>1138</v>
      </c>
      <c r="D19" s="35" t="s">
        <v>1139</v>
      </c>
      <c r="E19" s="36">
        <v>2195923.2000000002</v>
      </c>
      <c r="F19" s="37">
        <v>0</v>
      </c>
      <c r="G19" s="36">
        <v>465216</v>
      </c>
      <c r="H19" s="37">
        <v>293031</v>
      </c>
      <c r="I19" s="38">
        <v>1034400</v>
      </c>
      <c r="J19" s="38">
        <f>E19-(F19+H19+I19)</f>
        <v>868492.20000000019</v>
      </c>
      <c r="K19" s="12"/>
    </row>
    <row r="20" spans="1:11" x14ac:dyDescent="0.2">
      <c r="A20" s="1" t="s">
        <v>3</v>
      </c>
      <c r="B20" s="39"/>
      <c r="C20" s="40"/>
      <c r="D20" s="41" t="s">
        <v>31</v>
      </c>
      <c r="E20" s="42"/>
      <c r="F20" s="43"/>
      <c r="G20" s="42"/>
      <c r="H20" s="43"/>
      <c r="I20" s="44">
        <v>1034400</v>
      </c>
      <c r="J20" s="44"/>
      <c r="K20" s="12"/>
    </row>
    <row r="21" spans="1:11" x14ac:dyDescent="0.2">
      <c r="A21" s="1" t="s">
        <v>3</v>
      </c>
      <c r="B21" s="33" t="s">
        <v>1056</v>
      </c>
      <c r="C21" s="34" t="s">
        <v>1140</v>
      </c>
      <c r="D21" s="35" t="s">
        <v>1141</v>
      </c>
      <c r="E21" s="36">
        <v>400000</v>
      </c>
      <c r="F21" s="37">
        <v>0</v>
      </c>
      <c r="G21" s="36">
        <v>400000</v>
      </c>
      <c r="H21" s="37">
        <v>353137.1</v>
      </c>
      <c r="I21" s="38">
        <v>300000</v>
      </c>
      <c r="J21" s="38">
        <f>E21-(F21+H21+I21)</f>
        <v>-253137.09999999998</v>
      </c>
      <c r="K21" s="12"/>
    </row>
    <row r="22" spans="1:11" x14ac:dyDescent="0.2">
      <c r="A22" s="1" t="s">
        <v>3</v>
      </c>
      <c r="B22" s="39"/>
      <c r="C22" s="40"/>
      <c r="D22" s="41" t="s">
        <v>31</v>
      </c>
      <c r="E22" s="42"/>
      <c r="F22" s="43"/>
      <c r="G22" s="42"/>
      <c r="H22" s="43"/>
      <c r="I22" s="44">
        <v>300000</v>
      </c>
      <c r="J22" s="44"/>
      <c r="K22" s="12"/>
    </row>
    <row r="23" spans="1:11" x14ac:dyDescent="0.2">
      <c r="A23" s="1" t="s">
        <v>3</v>
      </c>
      <c r="B23" s="33" t="s">
        <v>1056</v>
      </c>
      <c r="C23" s="34" t="s">
        <v>1142</v>
      </c>
      <c r="D23" s="35" t="s">
        <v>1143</v>
      </c>
      <c r="E23" s="36">
        <v>785000</v>
      </c>
      <c r="F23" s="37">
        <v>0</v>
      </c>
      <c r="G23" s="36">
        <v>200000</v>
      </c>
      <c r="H23" s="37">
        <v>732104.6</v>
      </c>
      <c r="I23" s="38">
        <v>250000</v>
      </c>
      <c r="J23" s="38">
        <f>E23-(F23+H23+I23)</f>
        <v>-197104.59999999998</v>
      </c>
      <c r="K23" s="12"/>
    </row>
    <row r="24" spans="1:11" x14ac:dyDescent="0.2">
      <c r="A24" s="1" t="s">
        <v>3</v>
      </c>
      <c r="B24" s="39"/>
      <c r="C24" s="40"/>
      <c r="D24" s="41" t="s">
        <v>31</v>
      </c>
      <c r="E24" s="42"/>
      <c r="F24" s="43"/>
      <c r="G24" s="42"/>
      <c r="H24" s="43"/>
      <c r="I24" s="44">
        <v>250000</v>
      </c>
      <c r="J24" s="44"/>
      <c r="K24" s="12"/>
    </row>
    <row r="25" spans="1:11" x14ac:dyDescent="0.2">
      <c r="A25" s="1" t="s">
        <v>3</v>
      </c>
      <c r="B25" s="33" t="s">
        <v>1056</v>
      </c>
      <c r="C25" s="34" t="s">
        <v>1144</v>
      </c>
      <c r="D25" s="35" t="s">
        <v>1145</v>
      </c>
      <c r="E25" s="36">
        <v>200000</v>
      </c>
      <c r="F25" s="37">
        <v>0</v>
      </c>
      <c r="G25" s="36">
        <v>100000</v>
      </c>
      <c r="H25" s="37">
        <v>17392.8</v>
      </c>
      <c r="I25" s="38">
        <v>150000</v>
      </c>
      <c r="J25" s="38">
        <f>E25-(F25+H25+I25)</f>
        <v>32607.200000000012</v>
      </c>
      <c r="K25" s="12"/>
    </row>
    <row r="26" spans="1:11" ht="13.5" thickBot="1" x14ac:dyDescent="0.25">
      <c r="A26" s="1" t="s">
        <v>3</v>
      </c>
      <c r="B26" s="39"/>
      <c r="C26" s="40"/>
      <c r="D26" s="41" t="s">
        <v>31</v>
      </c>
      <c r="E26" s="42"/>
      <c r="F26" s="43"/>
      <c r="G26" s="42"/>
      <c r="H26" s="43"/>
      <c r="I26" s="44">
        <v>150000</v>
      </c>
      <c r="J26" s="44"/>
      <c r="K26" s="12"/>
    </row>
    <row r="27" spans="1:11" ht="13.5" thickBot="1" x14ac:dyDescent="0.25">
      <c r="A27" s="1" t="s">
        <v>3</v>
      </c>
      <c r="B27" s="28" t="s">
        <v>1146</v>
      </c>
      <c r="C27" s="29"/>
      <c r="D27" s="30"/>
      <c r="E27" s="31">
        <v>5574923.2000000002</v>
      </c>
      <c r="F27" s="32">
        <v>0</v>
      </c>
      <c r="G27" s="31">
        <v>1865216</v>
      </c>
      <c r="H27" s="32">
        <v>2087056.5</v>
      </c>
      <c r="I27" s="32">
        <v>2734400</v>
      </c>
      <c r="J27" s="32">
        <v>753466.7</v>
      </c>
      <c r="K27" s="12"/>
    </row>
    <row r="28" spans="1:11" ht="13.5" thickBot="1" x14ac:dyDescent="0.25">
      <c r="A28" s="1" t="s">
        <v>3</v>
      </c>
      <c r="B28" s="45"/>
      <c r="C28" s="46"/>
      <c r="D28" s="47" t="s">
        <v>91</v>
      </c>
      <c r="E28" s="48">
        <f>SUM(E12:E27)/2</f>
        <v>5574923.2000000002</v>
      </c>
      <c r="F28" s="49">
        <f>SUM(F12:F27)/2</f>
        <v>0</v>
      </c>
      <c r="G28" s="48">
        <f>SUM(G12:G27)/2</f>
        <v>1865216</v>
      </c>
      <c r="H28" s="50">
        <f>SUM(H12:H27)/2</f>
        <v>2087056.5</v>
      </c>
      <c r="I28" s="50">
        <f>SUM(I12:I27)/3</f>
        <v>2734400</v>
      </c>
      <c r="J28" s="50">
        <f>E28-(F28+H28+I28)</f>
        <v>753466.70000000019</v>
      </c>
      <c r="K28" s="51"/>
    </row>
    <row r="29" spans="1:11" x14ac:dyDescent="0.2">
      <c r="A29" s="1" t="s">
        <v>3</v>
      </c>
      <c r="C29" s="13"/>
      <c r="E29" s="12"/>
      <c r="F29" s="12"/>
      <c r="G29" s="12"/>
      <c r="H29" s="12"/>
      <c r="I29" s="12"/>
      <c r="J29" s="12"/>
      <c r="K29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3:K81"/>
  <sheetViews>
    <sheetView showGridLines="0" zoomScaleNormal="100" workbookViewId="0"/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4" customWidth="1"/>
    <col min="12" max="256" width="9.140625" style="5"/>
    <col min="257" max="257" width="5.7109375" style="5" customWidth="1"/>
    <col min="258" max="258" width="26.140625" style="5" customWidth="1"/>
    <col min="259" max="259" width="8.7109375" style="5" customWidth="1"/>
    <col min="260" max="260" width="37.140625" style="5" customWidth="1"/>
    <col min="261" max="267" width="15" style="5" customWidth="1"/>
    <col min="268" max="512" width="9.140625" style="5"/>
    <col min="513" max="513" width="5.7109375" style="5" customWidth="1"/>
    <col min="514" max="514" width="26.140625" style="5" customWidth="1"/>
    <col min="515" max="515" width="8.7109375" style="5" customWidth="1"/>
    <col min="516" max="516" width="37.140625" style="5" customWidth="1"/>
    <col min="517" max="523" width="15" style="5" customWidth="1"/>
    <col min="524" max="768" width="9.140625" style="5"/>
    <col min="769" max="769" width="5.7109375" style="5" customWidth="1"/>
    <col min="770" max="770" width="26.140625" style="5" customWidth="1"/>
    <col min="771" max="771" width="8.7109375" style="5" customWidth="1"/>
    <col min="772" max="772" width="37.140625" style="5" customWidth="1"/>
    <col min="773" max="779" width="15" style="5" customWidth="1"/>
    <col min="780" max="1024" width="9.140625" style="5"/>
    <col min="1025" max="1025" width="5.7109375" style="5" customWidth="1"/>
    <col min="1026" max="1026" width="26.140625" style="5" customWidth="1"/>
    <col min="1027" max="1027" width="8.7109375" style="5" customWidth="1"/>
    <col min="1028" max="1028" width="37.140625" style="5" customWidth="1"/>
    <col min="1029" max="1035" width="15" style="5" customWidth="1"/>
    <col min="1036" max="1280" width="9.140625" style="5"/>
    <col min="1281" max="1281" width="5.7109375" style="5" customWidth="1"/>
    <col min="1282" max="1282" width="26.140625" style="5" customWidth="1"/>
    <col min="1283" max="1283" width="8.7109375" style="5" customWidth="1"/>
    <col min="1284" max="1284" width="37.140625" style="5" customWidth="1"/>
    <col min="1285" max="1291" width="15" style="5" customWidth="1"/>
    <col min="1292" max="1536" width="9.140625" style="5"/>
    <col min="1537" max="1537" width="5.7109375" style="5" customWidth="1"/>
    <col min="1538" max="1538" width="26.140625" style="5" customWidth="1"/>
    <col min="1539" max="1539" width="8.7109375" style="5" customWidth="1"/>
    <col min="1540" max="1540" width="37.140625" style="5" customWidth="1"/>
    <col min="1541" max="1547" width="15" style="5" customWidth="1"/>
    <col min="1548" max="1792" width="9.140625" style="5"/>
    <col min="1793" max="1793" width="5.7109375" style="5" customWidth="1"/>
    <col min="1794" max="1794" width="26.140625" style="5" customWidth="1"/>
    <col min="1795" max="1795" width="8.7109375" style="5" customWidth="1"/>
    <col min="1796" max="1796" width="37.140625" style="5" customWidth="1"/>
    <col min="1797" max="1803" width="15" style="5" customWidth="1"/>
    <col min="1804" max="2048" width="9.140625" style="5"/>
    <col min="2049" max="2049" width="5.7109375" style="5" customWidth="1"/>
    <col min="2050" max="2050" width="26.140625" style="5" customWidth="1"/>
    <col min="2051" max="2051" width="8.7109375" style="5" customWidth="1"/>
    <col min="2052" max="2052" width="37.140625" style="5" customWidth="1"/>
    <col min="2053" max="2059" width="15" style="5" customWidth="1"/>
    <col min="2060" max="2304" width="9.140625" style="5"/>
    <col min="2305" max="2305" width="5.7109375" style="5" customWidth="1"/>
    <col min="2306" max="2306" width="26.140625" style="5" customWidth="1"/>
    <col min="2307" max="2307" width="8.7109375" style="5" customWidth="1"/>
    <col min="2308" max="2308" width="37.140625" style="5" customWidth="1"/>
    <col min="2309" max="2315" width="15" style="5" customWidth="1"/>
    <col min="2316" max="2560" width="9.140625" style="5"/>
    <col min="2561" max="2561" width="5.7109375" style="5" customWidth="1"/>
    <col min="2562" max="2562" width="26.140625" style="5" customWidth="1"/>
    <col min="2563" max="2563" width="8.7109375" style="5" customWidth="1"/>
    <col min="2564" max="2564" width="37.140625" style="5" customWidth="1"/>
    <col min="2565" max="2571" width="15" style="5" customWidth="1"/>
    <col min="2572" max="2816" width="9.140625" style="5"/>
    <col min="2817" max="2817" width="5.7109375" style="5" customWidth="1"/>
    <col min="2818" max="2818" width="26.140625" style="5" customWidth="1"/>
    <col min="2819" max="2819" width="8.7109375" style="5" customWidth="1"/>
    <col min="2820" max="2820" width="37.140625" style="5" customWidth="1"/>
    <col min="2821" max="2827" width="15" style="5" customWidth="1"/>
    <col min="2828" max="3072" width="9.140625" style="5"/>
    <col min="3073" max="3073" width="5.7109375" style="5" customWidth="1"/>
    <col min="3074" max="3074" width="26.140625" style="5" customWidth="1"/>
    <col min="3075" max="3075" width="8.7109375" style="5" customWidth="1"/>
    <col min="3076" max="3076" width="37.140625" style="5" customWidth="1"/>
    <col min="3077" max="3083" width="15" style="5" customWidth="1"/>
    <col min="3084" max="3328" width="9.140625" style="5"/>
    <col min="3329" max="3329" width="5.7109375" style="5" customWidth="1"/>
    <col min="3330" max="3330" width="26.140625" style="5" customWidth="1"/>
    <col min="3331" max="3331" width="8.7109375" style="5" customWidth="1"/>
    <col min="3332" max="3332" width="37.140625" style="5" customWidth="1"/>
    <col min="3333" max="3339" width="15" style="5" customWidth="1"/>
    <col min="3340" max="3584" width="9.140625" style="5"/>
    <col min="3585" max="3585" width="5.7109375" style="5" customWidth="1"/>
    <col min="3586" max="3586" width="26.140625" style="5" customWidth="1"/>
    <col min="3587" max="3587" width="8.7109375" style="5" customWidth="1"/>
    <col min="3588" max="3588" width="37.140625" style="5" customWidth="1"/>
    <col min="3589" max="3595" width="15" style="5" customWidth="1"/>
    <col min="3596" max="3840" width="9.140625" style="5"/>
    <col min="3841" max="3841" width="5.7109375" style="5" customWidth="1"/>
    <col min="3842" max="3842" width="26.140625" style="5" customWidth="1"/>
    <col min="3843" max="3843" width="8.7109375" style="5" customWidth="1"/>
    <col min="3844" max="3844" width="37.140625" style="5" customWidth="1"/>
    <col min="3845" max="3851" width="15" style="5" customWidth="1"/>
    <col min="3852" max="4096" width="9.140625" style="5"/>
    <col min="4097" max="4097" width="5.7109375" style="5" customWidth="1"/>
    <col min="4098" max="4098" width="26.140625" style="5" customWidth="1"/>
    <col min="4099" max="4099" width="8.7109375" style="5" customWidth="1"/>
    <col min="4100" max="4100" width="37.140625" style="5" customWidth="1"/>
    <col min="4101" max="4107" width="15" style="5" customWidth="1"/>
    <col min="4108" max="4352" width="9.140625" style="5"/>
    <col min="4353" max="4353" width="5.7109375" style="5" customWidth="1"/>
    <col min="4354" max="4354" width="26.140625" style="5" customWidth="1"/>
    <col min="4355" max="4355" width="8.7109375" style="5" customWidth="1"/>
    <col min="4356" max="4356" width="37.140625" style="5" customWidth="1"/>
    <col min="4357" max="4363" width="15" style="5" customWidth="1"/>
    <col min="4364" max="4608" width="9.140625" style="5"/>
    <col min="4609" max="4609" width="5.7109375" style="5" customWidth="1"/>
    <col min="4610" max="4610" width="26.140625" style="5" customWidth="1"/>
    <col min="4611" max="4611" width="8.7109375" style="5" customWidth="1"/>
    <col min="4612" max="4612" width="37.140625" style="5" customWidth="1"/>
    <col min="4613" max="4619" width="15" style="5" customWidth="1"/>
    <col min="4620" max="4864" width="9.140625" style="5"/>
    <col min="4865" max="4865" width="5.7109375" style="5" customWidth="1"/>
    <col min="4866" max="4866" width="26.140625" style="5" customWidth="1"/>
    <col min="4867" max="4867" width="8.7109375" style="5" customWidth="1"/>
    <col min="4868" max="4868" width="37.140625" style="5" customWidth="1"/>
    <col min="4869" max="4875" width="15" style="5" customWidth="1"/>
    <col min="4876" max="5120" width="9.140625" style="5"/>
    <col min="5121" max="5121" width="5.7109375" style="5" customWidth="1"/>
    <col min="5122" max="5122" width="26.140625" style="5" customWidth="1"/>
    <col min="5123" max="5123" width="8.7109375" style="5" customWidth="1"/>
    <col min="5124" max="5124" width="37.140625" style="5" customWidth="1"/>
    <col min="5125" max="5131" width="15" style="5" customWidth="1"/>
    <col min="5132" max="5376" width="9.140625" style="5"/>
    <col min="5377" max="5377" width="5.7109375" style="5" customWidth="1"/>
    <col min="5378" max="5378" width="26.140625" style="5" customWidth="1"/>
    <col min="5379" max="5379" width="8.7109375" style="5" customWidth="1"/>
    <col min="5380" max="5380" width="37.140625" style="5" customWidth="1"/>
    <col min="5381" max="5387" width="15" style="5" customWidth="1"/>
    <col min="5388" max="5632" width="9.140625" style="5"/>
    <col min="5633" max="5633" width="5.7109375" style="5" customWidth="1"/>
    <col min="5634" max="5634" width="26.140625" style="5" customWidth="1"/>
    <col min="5635" max="5635" width="8.7109375" style="5" customWidth="1"/>
    <col min="5636" max="5636" width="37.140625" style="5" customWidth="1"/>
    <col min="5637" max="5643" width="15" style="5" customWidth="1"/>
    <col min="5644" max="5888" width="9.140625" style="5"/>
    <col min="5889" max="5889" width="5.7109375" style="5" customWidth="1"/>
    <col min="5890" max="5890" width="26.140625" style="5" customWidth="1"/>
    <col min="5891" max="5891" width="8.7109375" style="5" customWidth="1"/>
    <col min="5892" max="5892" width="37.140625" style="5" customWidth="1"/>
    <col min="5893" max="5899" width="15" style="5" customWidth="1"/>
    <col min="5900" max="6144" width="9.140625" style="5"/>
    <col min="6145" max="6145" width="5.7109375" style="5" customWidth="1"/>
    <col min="6146" max="6146" width="26.140625" style="5" customWidth="1"/>
    <col min="6147" max="6147" width="8.7109375" style="5" customWidth="1"/>
    <col min="6148" max="6148" width="37.140625" style="5" customWidth="1"/>
    <col min="6149" max="6155" width="15" style="5" customWidth="1"/>
    <col min="6156" max="6400" width="9.140625" style="5"/>
    <col min="6401" max="6401" width="5.7109375" style="5" customWidth="1"/>
    <col min="6402" max="6402" width="26.140625" style="5" customWidth="1"/>
    <col min="6403" max="6403" width="8.7109375" style="5" customWidth="1"/>
    <col min="6404" max="6404" width="37.140625" style="5" customWidth="1"/>
    <col min="6405" max="6411" width="15" style="5" customWidth="1"/>
    <col min="6412" max="6656" width="9.140625" style="5"/>
    <col min="6657" max="6657" width="5.7109375" style="5" customWidth="1"/>
    <col min="6658" max="6658" width="26.140625" style="5" customWidth="1"/>
    <col min="6659" max="6659" width="8.7109375" style="5" customWidth="1"/>
    <col min="6660" max="6660" width="37.140625" style="5" customWidth="1"/>
    <col min="6661" max="6667" width="15" style="5" customWidth="1"/>
    <col min="6668" max="6912" width="9.140625" style="5"/>
    <col min="6913" max="6913" width="5.7109375" style="5" customWidth="1"/>
    <col min="6914" max="6914" width="26.140625" style="5" customWidth="1"/>
    <col min="6915" max="6915" width="8.7109375" style="5" customWidth="1"/>
    <col min="6916" max="6916" width="37.140625" style="5" customWidth="1"/>
    <col min="6917" max="6923" width="15" style="5" customWidth="1"/>
    <col min="6924" max="7168" width="9.140625" style="5"/>
    <col min="7169" max="7169" width="5.7109375" style="5" customWidth="1"/>
    <col min="7170" max="7170" width="26.140625" style="5" customWidth="1"/>
    <col min="7171" max="7171" width="8.7109375" style="5" customWidth="1"/>
    <col min="7172" max="7172" width="37.140625" style="5" customWidth="1"/>
    <col min="7173" max="7179" width="15" style="5" customWidth="1"/>
    <col min="7180" max="7424" width="9.140625" style="5"/>
    <col min="7425" max="7425" width="5.7109375" style="5" customWidth="1"/>
    <col min="7426" max="7426" width="26.140625" style="5" customWidth="1"/>
    <col min="7427" max="7427" width="8.7109375" style="5" customWidth="1"/>
    <col min="7428" max="7428" width="37.140625" style="5" customWidth="1"/>
    <col min="7429" max="7435" width="15" style="5" customWidth="1"/>
    <col min="7436" max="7680" width="9.140625" style="5"/>
    <col min="7681" max="7681" width="5.7109375" style="5" customWidth="1"/>
    <col min="7682" max="7682" width="26.140625" style="5" customWidth="1"/>
    <col min="7683" max="7683" width="8.7109375" style="5" customWidth="1"/>
    <col min="7684" max="7684" width="37.140625" style="5" customWidth="1"/>
    <col min="7685" max="7691" width="15" style="5" customWidth="1"/>
    <col min="7692" max="7936" width="9.140625" style="5"/>
    <col min="7937" max="7937" width="5.7109375" style="5" customWidth="1"/>
    <col min="7938" max="7938" width="26.140625" style="5" customWidth="1"/>
    <col min="7939" max="7939" width="8.7109375" style="5" customWidth="1"/>
    <col min="7940" max="7940" width="37.140625" style="5" customWidth="1"/>
    <col min="7941" max="7947" width="15" style="5" customWidth="1"/>
    <col min="7948" max="8192" width="9.140625" style="5"/>
    <col min="8193" max="8193" width="5.7109375" style="5" customWidth="1"/>
    <col min="8194" max="8194" width="26.140625" style="5" customWidth="1"/>
    <col min="8195" max="8195" width="8.7109375" style="5" customWidth="1"/>
    <col min="8196" max="8196" width="37.140625" style="5" customWidth="1"/>
    <col min="8197" max="8203" width="15" style="5" customWidth="1"/>
    <col min="8204" max="8448" width="9.140625" style="5"/>
    <col min="8449" max="8449" width="5.7109375" style="5" customWidth="1"/>
    <col min="8450" max="8450" width="26.140625" style="5" customWidth="1"/>
    <col min="8451" max="8451" width="8.7109375" style="5" customWidth="1"/>
    <col min="8452" max="8452" width="37.140625" style="5" customWidth="1"/>
    <col min="8453" max="8459" width="15" style="5" customWidth="1"/>
    <col min="8460" max="8704" width="9.140625" style="5"/>
    <col min="8705" max="8705" width="5.7109375" style="5" customWidth="1"/>
    <col min="8706" max="8706" width="26.140625" style="5" customWidth="1"/>
    <col min="8707" max="8707" width="8.7109375" style="5" customWidth="1"/>
    <col min="8708" max="8708" width="37.140625" style="5" customWidth="1"/>
    <col min="8709" max="8715" width="15" style="5" customWidth="1"/>
    <col min="8716" max="8960" width="9.140625" style="5"/>
    <col min="8961" max="8961" width="5.7109375" style="5" customWidth="1"/>
    <col min="8962" max="8962" width="26.140625" style="5" customWidth="1"/>
    <col min="8963" max="8963" width="8.7109375" style="5" customWidth="1"/>
    <col min="8964" max="8964" width="37.140625" style="5" customWidth="1"/>
    <col min="8965" max="8971" width="15" style="5" customWidth="1"/>
    <col min="8972" max="9216" width="9.140625" style="5"/>
    <col min="9217" max="9217" width="5.7109375" style="5" customWidth="1"/>
    <col min="9218" max="9218" width="26.140625" style="5" customWidth="1"/>
    <col min="9219" max="9219" width="8.7109375" style="5" customWidth="1"/>
    <col min="9220" max="9220" width="37.140625" style="5" customWidth="1"/>
    <col min="9221" max="9227" width="15" style="5" customWidth="1"/>
    <col min="9228" max="9472" width="9.140625" style="5"/>
    <col min="9473" max="9473" width="5.7109375" style="5" customWidth="1"/>
    <col min="9474" max="9474" width="26.140625" style="5" customWidth="1"/>
    <col min="9475" max="9475" width="8.7109375" style="5" customWidth="1"/>
    <col min="9476" max="9476" width="37.140625" style="5" customWidth="1"/>
    <col min="9477" max="9483" width="15" style="5" customWidth="1"/>
    <col min="9484" max="9728" width="9.140625" style="5"/>
    <col min="9729" max="9729" width="5.7109375" style="5" customWidth="1"/>
    <col min="9730" max="9730" width="26.140625" style="5" customWidth="1"/>
    <col min="9731" max="9731" width="8.7109375" style="5" customWidth="1"/>
    <col min="9732" max="9732" width="37.140625" style="5" customWidth="1"/>
    <col min="9733" max="9739" width="15" style="5" customWidth="1"/>
    <col min="9740" max="9984" width="9.140625" style="5"/>
    <col min="9985" max="9985" width="5.7109375" style="5" customWidth="1"/>
    <col min="9986" max="9986" width="26.140625" style="5" customWidth="1"/>
    <col min="9987" max="9987" width="8.7109375" style="5" customWidth="1"/>
    <col min="9988" max="9988" width="37.140625" style="5" customWidth="1"/>
    <col min="9989" max="9995" width="15" style="5" customWidth="1"/>
    <col min="9996" max="10240" width="9.140625" style="5"/>
    <col min="10241" max="10241" width="5.7109375" style="5" customWidth="1"/>
    <col min="10242" max="10242" width="26.140625" style="5" customWidth="1"/>
    <col min="10243" max="10243" width="8.7109375" style="5" customWidth="1"/>
    <col min="10244" max="10244" width="37.140625" style="5" customWidth="1"/>
    <col min="10245" max="10251" width="15" style="5" customWidth="1"/>
    <col min="10252" max="10496" width="9.140625" style="5"/>
    <col min="10497" max="10497" width="5.7109375" style="5" customWidth="1"/>
    <col min="10498" max="10498" width="26.140625" style="5" customWidth="1"/>
    <col min="10499" max="10499" width="8.7109375" style="5" customWidth="1"/>
    <col min="10500" max="10500" width="37.140625" style="5" customWidth="1"/>
    <col min="10501" max="10507" width="15" style="5" customWidth="1"/>
    <col min="10508" max="10752" width="9.140625" style="5"/>
    <col min="10753" max="10753" width="5.7109375" style="5" customWidth="1"/>
    <col min="10754" max="10754" width="26.140625" style="5" customWidth="1"/>
    <col min="10755" max="10755" width="8.7109375" style="5" customWidth="1"/>
    <col min="10756" max="10756" width="37.140625" style="5" customWidth="1"/>
    <col min="10757" max="10763" width="15" style="5" customWidth="1"/>
    <col min="10764" max="11008" width="9.140625" style="5"/>
    <col min="11009" max="11009" width="5.7109375" style="5" customWidth="1"/>
    <col min="11010" max="11010" width="26.140625" style="5" customWidth="1"/>
    <col min="11011" max="11011" width="8.7109375" style="5" customWidth="1"/>
    <col min="11012" max="11012" width="37.140625" style="5" customWidth="1"/>
    <col min="11013" max="11019" width="15" style="5" customWidth="1"/>
    <col min="11020" max="11264" width="9.140625" style="5"/>
    <col min="11265" max="11265" width="5.7109375" style="5" customWidth="1"/>
    <col min="11266" max="11266" width="26.140625" style="5" customWidth="1"/>
    <col min="11267" max="11267" width="8.7109375" style="5" customWidth="1"/>
    <col min="11268" max="11268" width="37.140625" style="5" customWidth="1"/>
    <col min="11269" max="11275" width="15" style="5" customWidth="1"/>
    <col min="11276" max="11520" width="9.140625" style="5"/>
    <col min="11521" max="11521" width="5.7109375" style="5" customWidth="1"/>
    <col min="11522" max="11522" width="26.140625" style="5" customWidth="1"/>
    <col min="11523" max="11523" width="8.7109375" style="5" customWidth="1"/>
    <col min="11524" max="11524" width="37.140625" style="5" customWidth="1"/>
    <col min="11525" max="11531" width="15" style="5" customWidth="1"/>
    <col min="11532" max="11776" width="9.140625" style="5"/>
    <col min="11777" max="11777" width="5.7109375" style="5" customWidth="1"/>
    <col min="11778" max="11778" width="26.140625" style="5" customWidth="1"/>
    <col min="11779" max="11779" width="8.7109375" style="5" customWidth="1"/>
    <col min="11780" max="11780" width="37.140625" style="5" customWidth="1"/>
    <col min="11781" max="11787" width="15" style="5" customWidth="1"/>
    <col min="11788" max="12032" width="9.140625" style="5"/>
    <col min="12033" max="12033" width="5.7109375" style="5" customWidth="1"/>
    <col min="12034" max="12034" width="26.140625" style="5" customWidth="1"/>
    <col min="12035" max="12035" width="8.7109375" style="5" customWidth="1"/>
    <col min="12036" max="12036" width="37.140625" style="5" customWidth="1"/>
    <col min="12037" max="12043" width="15" style="5" customWidth="1"/>
    <col min="12044" max="12288" width="9.140625" style="5"/>
    <col min="12289" max="12289" width="5.7109375" style="5" customWidth="1"/>
    <col min="12290" max="12290" width="26.140625" style="5" customWidth="1"/>
    <col min="12291" max="12291" width="8.7109375" style="5" customWidth="1"/>
    <col min="12292" max="12292" width="37.140625" style="5" customWidth="1"/>
    <col min="12293" max="12299" width="15" style="5" customWidth="1"/>
    <col min="12300" max="12544" width="9.140625" style="5"/>
    <col min="12545" max="12545" width="5.7109375" style="5" customWidth="1"/>
    <col min="12546" max="12546" width="26.140625" style="5" customWidth="1"/>
    <col min="12547" max="12547" width="8.7109375" style="5" customWidth="1"/>
    <col min="12548" max="12548" width="37.140625" style="5" customWidth="1"/>
    <col min="12549" max="12555" width="15" style="5" customWidth="1"/>
    <col min="12556" max="12800" width="9.140625" style="5"/>
    <col min="12801" max="12801" width="5.7109375" style="5" customWidth="1"/>
    <col min="12802" max="12802" width="26.140625" style="5" customWidth="1"/>
    <col min="12803" max="12803" width="8.7109375" style="5" customWidth="1"/>
    <col min="12804" max="12804" width="37.140625" style="5" customWidth="1"/>
    <col min="12805" max="12811" width="15" style="5" customWidth="1"/>
    <col min="12812" max="13056" width="9.140625" style="5"/>
    <col min="13057" max="13057" width="5.7109375" style="5" customWidth="1"/>
    <col min="13058" max="13058" width="26.140625" style="5" customWidth="1"/>
    <col min="13059" max="13059" width="8.7109375" style="5" customWidth="1"/>
    <col min="13060" max="13060" width="37.140625" style="5" customWidth="1"/>
    <col min="13061" max="13067" width="15" style="5" customWidth="1"/>
    <col min="13068" max="13312" width="9.140625" style="5"/>
    <col min="13313" max="13313" width="5.7109375" style="5" customWidth="1"/>
    <col min="13314" max="13314" width="26.140625" style="5" customWidth="1"/>
    <col min="13315" max="13315" width="8.7109375" style="5" customWidth="1"/>
    <col min="13316" max="13316" width="37.140625" style="5" customWidth="1"/>
    <col min="13317" max="13323" width="15" style="5" customWidth="1"/>
    <col min="13324" max="13568" width="9.140625" style="5"/>
    <col min="13569" max="13569" width="5.7109375" style="5" customWidth="1"/>
    <col min="13570" max="13570" width="26.140625" style="5" customWidth="1"/>
    <col min="13571" max="13571" width="8.7109375" style="5" customWidth="1"/>
    <col min="13572" max="13572" width="37.140625" style="5" customWidth="1"/>
    <col min="13573" max="13579" width="15" style="5" customWidth="1"/>
    <col min="13580" max="13824" width="9.140625" style="5"/>
    <col min="13825" max="13825" width="5.7109375" style="5" customWidth="1"/>
    <col min="13826" max="13826" width="26.140625" style="5" customWidth="1"/>
    <col min="13827" max="13827" width="8.7109375" style="5" customWidth="1"/>
    <col min="13828" max="13828" width="37.140625" style="5" customWidth="1"/>
    <col min="13829" max="13835" width="15" style="5" customWidth="1"/>
    <col min="13836" max="14080" width="9.140625" style="5"/>
    <col min="14081" max="14081" width="5.7109375" style="5" customWidth="1"/>
    <col min="14082" max="14082" width="26.140625" style="5" customWidth="1"/>
    <col min="14083" max="14083" width="8.7109375" style="5" customWidth="1"/>
    <col min="14084" max="14084" width="37.140625" style="5" customWidth="1"/>
    <col min="14085" max="14091" width="15" style="5" customWidth="1"/>
    <col min="14092" max="14336" width="9.140625" style="5"/>
    <col min="14337" max="14337" width="5.7109375" style="5" customWidth="1"/>
    <col min="14338" max="14338" width="26.140625" style="5" customWidth="1"/>
    <col min="14339" max="14339" width="8.7109375" style="5" customWidth="1"/>
    <col min="14340" max="14340" width="37.140625" style="5" customWidth="1"/>
    <col min="14341" max="14347" width="15" style="5" customWidth="1"/>
    <col min="14348" max="14592" width="9.140625" style="5"/>
    <col min="14593" max="14593" width="5.7109375" style="5" customWidth="1"/>
    <col min="14594" max="14594" width="26.140625" style="5" customWidth="1"/>
    <col min="14595" max="14595" width="8.7109375" style="5" customWidth="1"/>
    <col min="14596" max="14596" width="37.140625" style="5" customWidth="1"/>
    <col min="14597" max="14603" width="15" style="5" customWidth="1"/>
    <col min="14604" max="14848" width="9.140625" style="5"/>
    <col min="14849" max="14849" width="5.7109375" style="5" customWidth="1"/>
    <col min="14850" max="14850" width="26.140625" style="5" customWidth="1"/>
    <col min="14851" max="14851" width="8.7109375" style="5" customWidth="1"/>
    <col min="14852" max="14852" width="37.140625" style="5" customWidth="1"/>
    <col min="14853" max="14859" width="15" style="5" customWidth="1"/>
    <col min="14860" max="15104" width="9.140625" style="5"/>
    <col min="15105" max="15105" width="5.7109375" style="5" customWidth="1"/>
    <col min="15106" max="15106" width="26.140625" style="5" customWidth="1"/>
    <col min="15107" max="15107" width="8.7109375" style="5" customWidth="1"/>
    <col min="15108" max="15108" width="37.140625" style="5" customWidth="1"/>
    <col min="15109" max="15115" width="15" style="5" customWidth="1"/>
    <col min="15116" max="15360" width="9.140625" style="5"/>
    <col min="15361" max="15361" width="5.7109375" style="5" customWidth="1"/>
    <col min="15362" max="15362" width="26.140625" style="5" customWidth="1"/>
    <col min="15363" max="15363" width="8.7109375" style="5" customWidth="1"/>
    <col min="15364" max="15364" width="37.140625" style="5" customWidth="1"/>
    <col min="15365" max="15371" width="15" style="5" customWidth="1"/>
    <col min="15372" max="15616" width="9.140625" style="5"/>
    <col min="15617" max="15617" width="5.7109375" style="5" customWidth="1"/>
    <col min="15618" max="15618" width="26.140625" style="5" customWidth="1"/>
    <col min="15619" max="15619" width="8.7109375" style="5" customWidth="1"/>
    <col min="15620" max="15620" width="37.140625" style="5" customWidth="1"/>
    <col min="15621" max="15627" width="15" style="5" customWidth="1"/>
    <col min="15628" max="15872" width="9.140625" style="5"/>
    <col min="15873" max="15873" width="5.7109375" style="5" customWidth="1"/>
    <col min="15874" max="15874" width="26.140625" style="5" customWidth="1"/>
    <col min="15875" max="15875" width="8.7109375" style="5" customWidth="1"/>
    <col min="15876" max="15876" width="37.140625" style="5" customWidth="1"/>
    <col min="15877" max="15883" width="15" style="5" customWidth="1"/>
    <col min="15884" max="16128" width="9.140625" style="5"/>
    <col min="16129" max="16129" width="5.7109375" style="5" customWidth="1"/>
    <col min="16130" max="16130" width="26.140625" style="5" customWidth="1"/>
    <col min="16131" max="16131" width="8.7109375" style="5" customWidth="1"/>
    <col min="16132" max="16132" width="37.140625" style="5" customWidth="1"/>
    <col min="16133" max="16139" width="15" style="5" customWidth="1"/>
    <col min="16140" max="16384" width="9.140625" style="5"/>
  </cols>
  <sheetData>
    <row r="3" spans="1:11" x14ac:dyDescent="0.2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8" x14ac:dyDescent="0.25">
      <c r="A7" s="6" t="s">
        <v>3</v>
      </c>
      <c r="B7" s="7" t="s">
        <v>4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5" thickBot="1" x14ac:dyDescent="0.25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25">
      <c r="A9" s="1" t="s">
        <v>3</v>
      </c>
      <c r="B9" s="14"/>
      <c r="C9" s="15"/>
      <c r="D9" s="16" t="s">
        <v>5</v>
      </c>
      <c r="E9" s="138" t="s">
        <v>6</v>
      </c>
      <c r="F9" s="139"/>
      <c r="G9" s="138" t="s">
        <v>7</v>
      </c>
      <c r="H9" s="139"/>
      <c r="I9" s="17"/>
      <c r="J9" s="17"/>
      <c r="K9" s="12"/>
    </row>
    <row r="10" spans="1:11" ht="34.5" customHeight="1" x14ac:dyDescent="0.2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25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5" thickBot="1" x14ac:dyDescent="0.25">
      <c r="A12" s="1" t="s">
        <v>3</v>
      </c>
      <c r="B12" s="28" t="s">
        <v>25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">
      <c r="A13" s="1" t="s">
        <v>3</v>
      </c>
      <c r="B13" s="33" t="s">
        <v>18</v>
      </c>
      <c r="C13" s="34" t="s">
        <v>26</v>
      </c>
      <c r="D13" s="35" t="s">
        <v>27</v>
      </c>
      <c r="E13" s="36">
        <v>15004</v>
      </c>
      <c r="F13" s="37">
        <v>0</v>
      </c>
      <c r="G13" s="36">
        <v>8000</v>
      </c>
      <c r="H13" s="37">
        <v>8000</v>
      </c>
      <c r="I13" s="38">
        <v>7000</v>
      </c>
      <c r="J13" s="38">
        <f>E13-(F13+H13+I13)</f>
        <v>4</v>
      </c>
      <c r="K13" s="12"/>
    </row>
    <row r="14" spans="1:11" x14ac:dyDescent="0.2">
      <c r="A14" s="1" t="s">
        <v>3</v>
      </c>
      <c r="B14" s="39"/>
      <c r="C14" s="40"/>
      <c r="D14" s="41" t="s">
        <v>21</v>
      </c>
      <c r="E14" s="42"/>
      <c r="F14" s="43"/>
      <c r="G14" s="42"/>
      <c r="H14" s="43"/>
      <c r="I14" s="44">
        <v>7000</v>
      </c>
      <c r="J14" s="44"/>
      <c r="K14" s="12"/>
    </row>
    <row r="15" spans="1:11" x14ac:dyDescent="0.2">
      <c r="A15" s="1" t="s">
        <v>3</v>
      </c>
      <c r="B15" s="33" t="s">
        <v>18</v>
      </c>
      <c r="C15" s="34" t="s">
        <v>19</v>
      </c>
      <c r="D15" s="35" t="s">
        <v>20</v>
      </c>
      <c r="E15" s="36">
        <v>17200</v>
      </c>
      <c r="F15" s="37">
        <v>0</v>
      </c>
      <c r="G15" s="36">
        <v>0</v>
      </c>
      <c r="H15" s="37">
        <v>0</v>
      </c>
      <c r="I15" s="38">
        <v>7000</v>
      </c>
      <c r="J15" s="38">
        <f>E15-(F15+H15+I15)</f>
        <v>10200</v>
      </c>
      <c r="K15" s="12"/>
    </row>
    <row r="16" spans="1:11" x14ac:dyDescent="0.2">
      <c r="A16" s="1" t="s">
        <v>3</v>
      </c>
      <c r="B16" s="39"/>
      <c r="C16" s="40"/>
      <c r="D16" s="41" t="s">
        <v>21</v>
      </c>
      <c r="E16" s="42"/>
      <c r="F16" s="43"/>
      <c r="G16" s="42"/>
      <c r="H16" s="43"/>
      <c r="I16" s="44">
        <v>7000</v>
      </c>
      <c r="J16" s="44"/>
      <c r="K16" s="12"/>
    </row>
    <row r="17" spans="1:11" x14ac:dyDescent="0.2">
      <c r="A17" s="1" t="s">
        <v>3</v>
      </c>
      <c r="B17" s="33" t="s">
        <v>18</v>
      </c>
      <c r="C17" s="34" t="s">
        <v>22</v>
      </c>
      <c r="D17" s="35" t="s">
        <v>23</v>
      </c>
      <c r="E17" s="36">
        <v>10000</v>
      </c>
      <c r="F17" s="37">
        <v>0</v>
      </c>
      <c r="G17" s="36">
        <v>0</v>
      </c>
      <c r="H17" s="37">
        <v>0</v>
      </c>
      <c r="I17" s="38">
        <v>5000</v>
      </c>
      <c r="J17" s="38">
        <f>E17-(F17+H17+I17)</f>
        <v>5000</v>
      </c>
      <c r="K17" s="12"/>
    </row>
    <row r="18" spans="1:11" x14ac:dyDescent="0.2">
      <c r="A18" s="1" t="s">
        <v>3</v>
      </c>
      <c r="B18" s="39"/>
      <c r="C18" s="40"/>
      <c r="D18" s="41" t="s">
        <v>21</v>
      </c>
      <c r="E18" s="42"/>
      <c r="F18" s="43"/>
      <c r="G18" s="42"/>
      <c r="H18" s="43"/>
      <c r="I18" s="44">
        <v>5000</v>
      </c>
      <c r="J18" s="44"/>
      <c r="K18" s="12"/>
    </row>
    <row r="19" spans="1:11" x14ac:dyDescent="0.2">
      <c r="A19" s="1" t="s">
        <v>3</v>
      </c>
      <c r="B19" s="33" t="s">
        <v>28</v>
      </c>
      <c r="C19" s="34" t="s">
        <v>29</v>
      </c>
      <c r="D19" s="35" t="s">
        <v>30</v>
      </c>
      <c r="E19" s="36">
        <v>3038610</v>
      </c>
      <c r="F19" s="37">
        <v>808.75</v>
      </c>
      <c r="G19" s="36">
        <v>850000</v>
      </c>
      <c r="H19" s="37">
        <v>1050000</v>
      </c>
      <c r="I19" s="38">
        <v>205000</v>
      </c>
      <c r="J19" s="38">
        <f>E19-(F19+H19+I19)</f>
        <v>1782801.25</v>
      </c>
      <c r="K19" s="12"/>
    </row>
    <row r="20" spans="1:11" x14ac:dyDescent="0.2">
      <c r="A20" s="1" t="s">
        <v>3</v>
      </c>
      <c r="B20" s="39"/>
      <c r="C20" s="40"/>
      <c r="D20" s="41" t="s">
        <v>31</v>
      </c>
      <c r="E20" s="42"/>
      <c r="F20" s="43"/>
      <c r="G20" s="42"/>
      <c r="H20" s="43"/>
      <c r="I20" s="44">
        <v>205000</v>
      </c>
      <c r="J20" s="44"/>
      <c r="K20" s="12"/>
    </row>
    <row r="21" spans="1:11" x14ac:dyDescent="0.2">
      <c r="A21" s="1" t="s">
        <v>3</v>
      </c>
      <c r="B21" s="33" t="s">
        <v>28</v>
      </c>
      <c r="C21" s="34" t="s">
        <v>32</v>
      </c>
      <c r="D21" s="35" t="s">
        <v>33</v>
      </c>
      <c r="E21" s="36">
        <v>522000</v>
      </c>
      <c r="F21" s="37">
        <v>10851.45</v>
      </c>
      <c r="G21" s="36">
        <v>131000</v>
      </c>
      <c r="H21" s="37">
        <v>239000</v>
      </c>
      <c r="I21" s="38">
        <v>220000</v>
      </c>
      <c r="J21" s="38">
        <f>E21-(F21+H21+I21)</f>
        <v>52148.549999999988</v>
      </c>
      <c r="K21" s="12"/>
    </row>
    <row r="22" spans="1:11" x14ac:dyDescent="0.2">
      <c r="A22" s="1" t="s">
        <v>3</v>
      </c>
      <c r="B22" s="39"/>
      <c r="C22" s="40"/>
      <c r="D22" s="41" t="s">
        <v>31</v>
      </c>
      <c r="E22" s="42"/>
      <c r="F22" s="43"/>
      <c r="G22" s="42"/>
      <c r="H22" s="43"/>
      <c r="I22" s="44">
        <v>220000</v>
      </c>
      <c r="J22" s="44"/>
      <c r="K22" s="12"/>
    </row>
    <row r="23" spans="1:11" x14ac:dyDescent="0.2">
      <c r="A23" s="1" t="s">
        <v>3</v>
      </c>
      <c r="B23" s="33" t="s">
        <v>28</v>
      </c>
      <c r="C23" s="34" t="s">
        <v>34</v>
      </c>
      <c r="D23" s="35" t="s">
        <v>35</v>
      </c>
      <c r="E23" s="36">
        <v>80000</v>
      </c>
      <c r="F23" s="37">
        <v>0</v>
      </c>
      <c r="G23" s="36">
        <v>0</v>
      </c>
      <c r="H23" s="37">
        <v>0</v>
      </c>
      <c r="I23" s="38">
        <v>1000</v>
      </c>
      <c r="J23" s="38">
        <f>E23-(F23+H23+I23)</f>
        <v>79000</v>
      </c>
      <c r="K23" s="12"/>
    </row>
    <row r="24" spans="1:11" x14ac:dyDescent="0.2">
      <c r="A24" s="1" t="s">
        <v>3</v>
      </c>
      <c r="B24" s="39"/>
      <c r="C24" s="40"/>
      <c r="D24" s="41" t="s">
        <v>31</v>
      </c>
      <c r="E24" s="42"/>
      <c r="F24" s="43"/>
      <c r="G24" s="42"/>
      <c r="H24" s="43"/>
      <c r="I24" s="44">
        <v>1000</v>
      </c>
      <c r="J24" s="44"/>
      <c r="K24" s="12"/>
    </row>
    <row r="25" spans="1:11" x14ac:dyDescent="0.2">
      <c r="A25" s="1" t="s">
        <v>3</v>
      </c>
      <c r="B25" s="33" t="s">
        <v>36</v>
      </c>
      <c r="C25" s="34" t="s">
        <v>37</v>
      </c>
      <c r="D25" s="35" t="s">
        <v>38</v>
      </c>
      <c r="E25" s="36">
        <v>1885200</v>
      </c>
      <c r="F25" s="37">
        <v>9709.34</v>
      </c>
      <c r="G25" s="36">
        <v>12000</v>
      </c>
      <c r="H25" s="37">
        <v>17000</v>
      </c>
      <c r="I25" s="38">
        <v>2000</v>
      </c>
      <c r="J25" s="38">
        <f>E25-(F25+H25+I25)</f>
        <v>1856490.66</v>
      </c>
      <c r="K25" s="12"/>
    </row>
    <row r="26" spans="1:11" x14ac:dyDescent="0.2">
      <c r="A26" s="1" t="s">
        <v>3</v>
      </c>
      <c r="B26" s="39"/>
      <c r="C26" s="40"/>
      <c r="D26" s="41" t="s">
        <v>39</v>
      </c>
      <c r="E26" s="42"/>
      <c r="F26" s="43"/>
      <c r="G26" s="42"/>
      <c r="H26" s="43"/>
      <c r="I26" s="44">
        <v>2000</v>
      </c>
      <c r="J26" s="44"/>
      <c r="K26" s="12"/>
    </row>
    <row r="27" spans="1:11" x14ac:dyDescent="0.2">
      <c r="A27" s="1" t="s">
        <v>3</v>
      </c>
      <c r="B27" s="33" t="s">
        <v>36</v>
      </c>
      <c r="C27" s="34" t="s">
        <v>40</v>
      </c>
      <c r="D27" s="35" t="s">
        <v>41</v>
      </c>
      <c r="E27" s="36">
        <v>304900</v>
      </c>
      <c r="F27" s="37">
        <v>5313.94</v>
      </c>
      <c r="G27" s="36">
        <v>5000</v>
      </c>
      <c r="H27" s="37">
        <v>11500</v>
      </c>
      <c r="I27" s="38">
        <v>15000</v>
      </c>
      <c r="J27" s="38">
        <f>E27-(F27+H27+I27)</f>
        <v>273086.06</v>
      </c>
      <c r="K27" s="12"/>
    </row>
    <row r="28" spans="1:11" x14ac:dyDescent="0.2">
      <c r="A28" s="1" t="s">
        <v>3</v>
      </c>
      <c r="B28" s="39"/>
      <c r="C28" s="40"/>
      <c r="D28" s="41" t="s">
        <v>39</v>
      </c>
      <c r="E28" s="42"/>
      <c r="F28" s="43"/>
      <c r="G28" s="42"/>
      <c r="H28" s="43"/>
      <c r="I28" s="44">
        <v>15000</v>
      </c>
      <c r="J28" s="44"/>
      <c r="K28" s="12"/>
    </row>
    <row r="29" spans="1:11" x14ac:dyDescent="0.2">
      <c r="A29" s="1" t="s">
        <v>3</v>
      </c>
      <c r="B29" s="33" t="s">
        <v>36</v>
      </c>
      <c r="C29" s="34" t="s">
        <v>42</v>
      </c>
      <c r="D29" s="35" t="s">
        <v>43</v>
      </c>
      <c r="E29" s="36">
        <v>143000</v>
      </c>
      <c r="F29" s="37">
        <v>2028.26</v>
      </c>
      <c r="G29" s="36">
        <v>3600</v>
      </c>
      <c r="H29" s="37">
        <v>6100</v>
      </c>
      <c r="I29" s="38">
        <v>12000</v>
      </c>
      <c r="J29" s="38">
        <f>E29-(F29+H29+I29)</f>
        <v>122871.73999999999</v>
      </c>
      <c r="K29" s="12"/>
    </row>
    <row r="30" spans="1:11" x14ac:dyDescent="0.2">
      <c r="A30" s="1" t="s">
        <v>3</v>
      </c>
      <c r="B30" s="39"/>
      <c r="C30" s="40"/>
      <c r="D30" s="41" t="s">
        <v>39</v>
      </c>
      <c r="E30" s="42"/>
      <c r="F30" s="43"/>
      <c r="G30" s="42"/>
      <c r="H30" s="43"/>
      <c r="I30" s="44">
        <v>12000</v>
      </c>
      <c r="J30" s="44"/>
      <c r="K30" s="12"/>
    </row>
    <row r="31" spans="1:11" x14ac:dyDescent="0.2">
      <c r="A31" s="1" t="s">
        <v>3</v>
      </c>
      <c r="B31" s="33" t="s">
        <v>36</v>
      </c>
      <c r="C31" s="34" t="s">
        <v>44</v>
      </c>
      <c r="D31" s="35" t="s">
        <v>45</v>
      </c>
      <c r="E31" s="36">
        <v>842500</v>
      </c>
      <c r="F31" s="37">
        <v>2990.8</v>
      </c>
      <c r="G31" s="36">
        <v>5000</v>
      </c>
      <c r="H31" s="37">
        <v>2500</v>
      </c>
      <c r="I31" s="38">
        <v>2000</v>
      </c>
      <c r="J31" s="38">
        <f>E31-(F31+H31+I31)</f>
        <v>835009.2</v>
      </c>
      <c r="K31" s="12"/>
    </row>
    <row r="32" spans="1:11" x14ac:dyDescent="0.2">
      <c r="A32" s="1" t="s">
        <v>3</v>
      </c>
      <c r="B32" s="39"/>
      <c r="C32" s="40"/>
      <c r="D32" s="41" t="s">
        <v>39</v>
      </c>
      <c r="E32" s="42"/>
      <c r="F32" s="43"/>
      <c r="G32" s="42"/>
      <c r="H32" s="43"/>
      <c r="I32" s="44">
        <v>2000</v>
      </c>
      <c r="J32" s="44"/>
      <c r="K32" s="12"/>
    </row>
    <row r="33" spans="1:11" x14ac:dyDescent="0.2">
      <c r="A33" s="1" t="s">
        <v>3</v>
      </c>
      <c r="B33" s="33" t="s">
        <v>36</v>
      </c>
      <c r="C33" s="34" t="s">
        <v>46</v>
      </c>
      <c r="D33" s="35" t="s">
        <v>47</v>
      </c>
      <c r="E33" s="36">
        <v>296000</v>
      </c>
      <c r="F33" s="37">
        <v>315.27</v>
      </c>
      <c r="G33" s="36">
        <v>0</v>
      </c>
      <c r="H33" s="37">
        <v>0</v>
      </c>
      <c r="I33" s="38">
        <v>1000</v>
      </c>
      <c r="J33" s="38">
        <f>E33-(F33+H33+I33)</f>
        <v>294684.73</v>
      </c>
      <c r="K33" s="12"/>
    </row>
    <row r="34" spans="1:11" x14ac:dyDescent="0.2">
      <c r="A34" s="1" t="s">
        <v>3</v>
      </c>
      <c r="B34" s="39"/>
      <c r="C34" s="40"/>
      <c r="D34" s="41" t="s">
        <v>39</v>
      </c>
      <c r="E34" s="42"/>
      <c r="F34" s="43"/>
      <c r="G34" s="42"/>
      <c r="H34" s="43"/>
      <c r="I34" s="44">
        <v>1000</v>
      </c>
      <c r="J34" s="44"/>
      <c r="K34" s="12"/>
    </row>
    <row r="35" spans="1:11" x14ac:dyDescent="0.2">
      <c r="A35" s="1" t="s">
        <v>3</v>
      </c>
      <c r="B35" s="33" t="s">
        <v>36</v>
      </c>
      <c r="C35" s="34" t="s">
        <v>48</v>
      </c>
      <c r="D35" s="35" t="s">
        <v>49</v>
      </c>
      <c r="E35" s="36">
        <v>100000</v>
      </c>
      <c r="F35" s="37">
        <v>2522.39</v>
      </c>
      <c r="G35" s="36">
        <v>2000</v>
      </c>
      <c r="H35" s="37">
        <v>3500</v>
      </c>
      <c r="I35" s="38">
        <v>2000</v>
      </c>
      <c r="J35" s="38">
        <f>E35-(F35+H35+I35)</f>
        <v>91977.61</v>
      </c>
      <c r="K35" s="12"/>
    </row>
    <row r="36" spans="1:11" x14ac:dyDescent="0.2">
      <c r="A36" s="1" t="s">
        <v>3</v>
      </c>
      <c r="B36" s="39"/>
      <c r="C36" s="40"/>
      <c r="D36" s="41" t="s">
        <v>21</v>
      </c>
      <c r="E36" s="42"/>
      <c r="F36" s="43"/>
      <c r="G36" s="42"/>
      <c r="H36" s="43"/>
      <c r="I36" s="44">
        <v>2000</v>
      </c>
      <c r="J36" s="44"/>
      <c r="K36" s="12"/>
    </row>
    <row r="37" spans="1:11" x14ac:dyDescent="0.2">
      <c r="A37" s="1" t="s">
        <v>3</v>
      </c>
      <c r="B37" s="33" t="s">
        <v>36</v>
      </c>
      <c r="C37" s="34" t="s">
        <v>50</v>
      </c>
      <c r="D37" s="35" t="s">
        <v>51</v>
      </c>
      <c r="E37" s="36">
        <v>176700</v>
      </c>
      <c r="F37" s="37">
        <v>2892.1</v>
      </c>
      <c r="G37" s="36">
        <v>3000</v>
      </c>
      <c r="H37" s="37">
        <v>3000</v>
      </c>
      <c r="I37" s="38">
        <v>2000</v>
      </c>
      <c r="J37" s="38">
        <f>E37-(F37+H37+I37)</f>
        <v>168807.9</v>
      </c>
      <c r="K37" s="12"/>
    </row>
    <row r="38" spans="1:11" x14ac:dyDescent="0.2">
      <c r="A38" s="1" t="s">
        <v>3</v>
      </c>
      <c r="B38" s="39"/>
      <c r="C38" s="40"/>
      <c r="D38" s="41" t="s">
        <v>39</v>
      </c>
      <c r="E38" s="42"/>
      <c r="F38" s="43"/>
      <c r="G38" s="42"/>
      <c r="H38" s="43"/>
      <c r="I38" s="44">
        <v>2000</v>
      </c>
      <c r="J38" s="44"/>
      <c r="K38" s="12"/>
    </row>
    <row r="39" spans="1:11" x14ac:dyDescent="0.2">
      <c r="A39" s="1" t="s">
        <v>3</v>
      </c>
      <c r="B39" s="33" t="s">
        <v>36</v>
      </c>
      <c r="C39" s="34" t="s">
        <v>52</v>
      </c>
      <c r="D39" s="35" t="s">
        <v>53</v>
      </c>
      <c r="E39" s="36">
        <v>513200</v>
      </c>
      <c r="F39" s="37">
        <v>4966.49</v>
      </c>
      <c r="G39" s="36">
        <v>10000</v>
      </c>
      <c r="H39" s="37">
        <v>20000</v>
      </c>
      <c r="I39" s="38">
        <v>4000</v>
      </c>
      <c r="J39" s="38">
        <f>E39-(F39+H39+I39)</f>
        <v>484233.51</v>
      </c>
      <c r="K39" s="12"/>
    </row>
    <row r="40" spans="1:11" x14ac:dyDescent="0.2">
      <c r="A40" s="1" t="s">
        <v>3</v>
      </c>
      <c r="B40" s="39"/>
      <c r="C40" s="40"/>
      <c r="D40" s="41" t="s">
        <v>21</v>
      </c>
      <c r="E40" s="42"/>
      <c r="F40" s="43"/>
      <c r="G40" s="42"/>
      <c r="H40" s="43"/>
      <c r="I40" s="44">
        <v>4000</v>
      </c>
      <c r="J40" s="44"/>
      <c r="K40" s="12"/>
    </row>
    <row r="41" spans="1:11" x14ac:dyDescent="0.2">
      <c r="A41" s="1" t="s">
        <v>3</v>
      </c>
      <c r="B41" s="33" t="s">
        <v>36</v>
      </c>
      <c r="C41" s="34" t="s">
        <v>54</v>
      </c>
      <c r="D41" s="35" t="s">
        <v>55</v>
      </c>
      <c r="E41" s="36">
        <v>1815000</v>
      </c>
      <c r="F41" s="37">
        <v>111.79</v>
      </c>
      <c r="G41" s="36">
        <v>0</v>
      </c>
      <c r="H41" s="37">
        <v>0</v>
      </c>
      <c r="I41" s="38">
        <v>2000</v>
      </c>
      <c r="J41" s="38">
        <f>E41-(F41+H41+I41)</f>
        <v>1812888.21</v>
      </c>
      <c r="K41" s="12"/>
    </row>
    <row r="42" spans="1:11" x14ac:dyDescent="0.2">
      <c r="A42" s="1" t="s">
        <v>3</v>
      </c>
      <c r="B42" s="39"/>
      <c r="C42" s="40"/>
      <c r="D42" s="41" t="s">
        <v>39</v>
      </c>
      <c r="E42" s="42"/>
      <c r="F42" s="43"/>
      <c r="G42" s="42"/>
      <c r="H42" s="43"/>
      <c r="I42" s="44">
        <v>2000</v>
      </c>
      <c r="J42" s="44"/>
      <c r="K42" s="12"/>
    </row>
    <row r="43" spans="1:11" x14ac:dyDescent="0.2">
      <c r="A43" s="1" t="s">
        <v>3</v>
      </c>
      <c r="B43" s="33" t="s">
        <v>36</v>
      </c>
      <c r="C43" s="34" t="s">
        <v>56</v>
      </c>
      <c r="D43" s="35" t="s">
        <v>57</v>
      </c>
      <c r="E43" s="36">
        <v>3105000</v>
      </c>
      <c r="F43" s="37">
        <v>383.78</v>
      </c>
      <c r="G43" s="36">
        <v>2000</v>
      </c>
      <c r="H43" s="37">
        <v>2000</v>
      </c>
      <c r="I43" s="38">
        <v>1500</v>
      </c>
      <c r="J43" s="38">
        <f>E43-(F43+H43+I43)</f>
        <v>3101116.22</v>
      </c>
      <c r="K43" s="12"/>
    </row>
    <row r="44" spans="1:11" x14ac:dyDescent="0.2">
      <c r="A44" s="1" t="s">
        <v>3</v>
      </c>
      <c r="B44" s="39"/>
      <c r="C44" s="40"/>
      <c r="D44" s="41" t="s">
        <v>39</v>
      </c>
      <c r="E44" s="42"/>
      <c r="F44" s="43"/>
      <c r="G44" s="42"/>
      <c r="H44" s="43"/>
      <c r="I44" s="44">
        <v>1500</v>
      </c>
      <c r="J44" s="44"/>
      <c r="K44" s="12"/>
    </row>
    <row r="45" spans="1:11" x14ac:dyDescent="0.2">
      <c r="A45" s="1" t="s">
        <v>3</v>
      </c>
      <c r="B45" s="33" t="s">
        <v>36</v>
      </c>
      <c r="C45" s="34" t="s">
        <v>58</v>
      </c>
      <c r="D45" s="35" t="s">
        <v>1256</v>
      </c>
      <c r="E45" s="36">
        <v>698122</v>
      </c>
      <c r="F45" s="37">
        <v>440.01</v>
      </c>
      <c r="G45" s="36">
        <v>0</v>
      </c>
      <c r="H45" s="37">
        <v>0</v>
      </c>
      <c r="I45" s="38">
        <v>2500</v>
      </c>
      <c r="J45" s="38">
        <f>E45-(F45+H45+I45)</f>
        <v>695181.99</v>
      </c>
      <c r="K45" s="12"/>
    </row>
    <row r="46" spans="1:11" x14ac:dyDescent="0.2">
      <c r="A46" s="1" t="s">
        <v>3</v>
      </c>
      <c r="B46" s="39"/>
      <c r="C46" s="40"/>
      <c r="D46" s="41" t="s">
        <v>39</v>
      </c>
      <c r="E46" s="42"/>
      <c r="F46" s="43"/>
      <c r="G46" s="42"/>
      <c r="H46" s="43"/>
      <c r="I46" s="44">
        <v>2500</v>
      </c>
      <c r="J46" s="44"/>
      <c r="K46" s="12"/>
    </row>
    <row r="47" spans="1:11" x14ac:dyDescent="0.2">
      <c r="A47" s="1" t="s">
        <v>3</v>
      </c>
      <c r="B47" s="33" t="s">
        <v>36</v>
      </c>
      <c r="C47" s="34" t="s">
        <v>59</v>
      </c>
      <c r="D47" s="35" t="s">
        <v>60</v>
      </c>
      <c r="E47" s="36">
        <v>596000</v>
      </c>
      <c r="F47" s="37">
        <v>64.72</v>
      </c>
      <c r="G47" s="36">
        <v>0</v>
      </c>
      <c r="H47" s="37">
        <v>0</v>
      </c>
      <c r="I47" s="38">
        <v>2000</v>
      </c>
      <c r="J47" s="38">
        <f>E47-(F47+H47+I47)</f>
        <v>593935.28</v>
      </c>
      <c r="K47" s="12"/>
    </row>
    <row r="48" spans="1:11" x14ac:dyDescent="0.2">
      <c r="A48" s="1" t="s">
        <v>3</v>
      </c>
      <c r="B48" s="39"/>
      <c r="C48" s="40"/>
      <c r="D48" s="41" t="s">
        <v>39</v>
      </c>
      <c r="E48" s="42"/>
      <c r="F48" s="43"/>
      <c r="G48" s="42"/>
      <c r="H48" s="43"/>
      <c r="I48" s="44">
        <v>2000</v>
      </c>
      <c r="J48" s="44"/>
      <c r="K48" s="12"/>
    </row>
    <row r="49" spans="1:11" x14ac:dyDescent="0.2">
      <c r="A49" s="1" t="s">
        <v>3</v>
      </c>
      <c r="B49" s="33" t="s">
        <v>36</v>
      </c>
      <c r="C49" s="34" t="s">
        <v>61</v>
      </c>
      <c r="D49" s="35" t="s">
        <v>62</v>
      </c>
      <c r="E49" s="36">
        <v>255400</v>
      </c>
      <c r="F49" s="37">
        <v>247.38</v>
      </c>
      <c r="G49" s="36">
        <v>4000</v>
      </c>
      <c r="H49" s="37">
        <v>7500</v>
      </c>
      <c r="I49" s="38">
        <v>1000</v>
      </c>
      <c r="J49" s="38">
        <f>E49-(F49+H49+I49)</f>
        <v>246652.62</v>
      </c>
      <c r="K49" s="12"/>
    </row>
    <row r="50" spans="1:11" x14ac:dyDescent="0.2">
      <c r="A50" s="1" t="s">
        <v>3</v>
      </c>
      <c r="B50" s="39"/>
      <c r="C50" s="40"/>
      <c r="D50" s="41" t="s">
        <v>39</v>
      </c>
      <c r="E50" s="42"/>
      <c r="F50" s="43"/>
      <c r="G50" s="42"/>
      <c r="H50" s="43"/>
      <c r="I50" s="44">
        <v>1000</v>
      </c>
      <c r="J50" s="44"/>
      <c r="K50" s="12"/>
    </row>
    <row r="51" spans="1:11" x14ac:dyDescent="0.2">
      <c r="A51" s="1" t="s">
        <v>3</v>
      </c>
      <c r="B51" s="33" t="s">
        <v>36</v>
      </c>
      <c r="C51" s="34" t="s">
        <v>63</v>
      </c>
      <c r="D51" s="35" t="s">
        <v>64</v>
      </c>
      <c r="E51" s="36">
        <v>439200</v>
      </c>
      <c r="F51" s="37">
        <v>35.89</v>
      </c>
      <c r="G51" s="36">
        <v>0</v>
      </c>
      <c r="H51" s="37">
        <v>0</v>
      </c>
      <c r="I51" s="38">
        <v>1000</v>
      </c>
      <c r="J51" s="38">
        <f>E51-(F51+H51+I51)</f>
        <v>438164.11</v>
      </c>
      <c r="K51" s="12"/>
    </row>
    <row r="52" spans="1:11" x14ac:dyDescent="0.2">
      <c r="A52" s="1" t="s">
        <v>3</v>
      </c>
      <c r="B52" s="39"/>
      <c r="C52" s="40"/>
      <c r="D52" s="41" t="s">
        <v>39</v>
      </c>
      <c r="E52" s="42"/>
      <c r="F52" s="43"/>
      <c r="G52" s="42"/>
      <c r="H52" s="43"/>
      <c r="I52" s="44">
        <v>1000</v>
      </c>
      <c r="J52" s="44"/>
      <c r="K52" s="12"/>
    </row>
    <row r="53" spans="1:11" x14ac:dyDescent="0.2">
      <c r="A53" s="1" t="s">
        <v>3</v>
      </c>
      <c r="B53" s="33" t="s">
        <v>36</v>
      </c>
      <c r="C53" s="34" t="s">
        <v>65</v>
      </c>
      <c r="D53" s="35" t="s">
        <v>66</v>
      </c>
      <c r="E53" s="36">
        <v>879300</v>
      </c>
      <c r="F53" s="37">
        <v>6020.77</v>
      </c>
      <c r="G53" s="36">
        <v>1000</v>
      </c>
      <c r="H53" s="37">
        <v>8500</v>
      </c>
      <c r="I53" s="38">
        <v>3000</v>
      </c>
      <c r="J53" s="38">
        <f>E53-(F53+H53+I53)</f>
        <v>861779.23</v>
      </c>
      <c r="K53" s="12"/>
    </row>
    <row r="54" spans="1:11" x14ac:dyDescent="0.2">
      <c r="A54" s="1" t="s">
        <v>3</v>
      </c>
      <c r="B54" s="39"/>
      <c r="C54" s="40"/>
      <c r="D54" s="41" t="s">
        <v>39</v>
      </c>
      <c r="E54" s="42"/>
      <c r="F54" s="43"/>
      <c r="G54" s="42"/>
      <c r="H54" s="43"/>
      <c r="I54" s="44">
        <v>3000</v>
      </c>
      <c r="J54" s="44"/>
      <c r="K54" s="12"/>
    </row>
    <row r="55" spans="1:11" x14ac:dyDescent="0.2">
      <c r="A55" s="1" t="s">
        <v>3</v>
      </c>
      <c r="B55" s="33" t="s">
        <v>36</v>
      </c>
      <c r="C55" s="34" t="s">
        <v>67</v>
      </c>
      <c r="D55" s="35" t="s">
        <v>1257</v>
      </c>
      <c r="E55" s="36">
        <v>6682530</v>
      </c>
      <c r="F55" s="37">
        <v>153.03</v>
      </c>
      <c r="G55" s="36">
        <v>20000</v>
      </c>
      <c r="H55" s="37">
        <v>20000</v>
      </c>
      <c r="I55" s="38">
        <v>5000</v>
      </c>
      <c r="J55" s="38">
        <f>E55-(F55+H55+I55)</f>
        <v>6657376.9699999997</v>
      </c>
      <c r="K55" s="12"/>
    </row>
    <row r="56" spans="1:11" x14ac:dyDescent="0.2">
      <c r="A56" s="1" t="s">
        <v>3</v>
      </c>
      <c r="B56" s="39"/>
      <c r="C56" s="40"/>
      <c r="D56" s="41" t="s">
        <v>39</v>
      </c>
      <c r="E56" s="42"/>
      <c r="F56" s="43"/>
      <c r="G56" s="42"/>
      <c r="H56" s="43"/>
      <c r="I56" s="44">
        <v>5000</v>
      </c>
      <c r="J56" s="44"/>
      <c r="K56" s="12"/>
    </row>
    <row r="57" spans="1:11" x14ac:dyDescent="0.2">
      <c r="A57" s="1" t="s">
        <v>3</v>
      </c>
      <c r="B57" s="33" t="s">
        <v>36</v>
      </c>
      <c r="C57" s="34" t="s">
        <v>68</v>
      </c>
      <c r="D57" s="35" t="s">
        <v>69</v>
      </c>
      <c r="E57" s="36">
        <v>313800</v>
      </c>
      <c r="F57" s="37">
        <v>2687.38</v>
      </c>
      <c r="G57" s="36">
        <v>8000</v>
      </c>
      <c r="H57" s="37">
        <v>11500</v>
      </c>
      <c r="I57" s="38">
        <v>7000</v>
      </c>
      <c r="J57" s="38">
        <f>E57-(F57+H57+I57)</f>
        <v>292612.62</v>
      </c>
      <c r="K57" s="12"/>
    </row>
    <row r="58" spans="1:11" x14ac:dyDescent="0.2">
      <c r="A58" s="1" t="s">
        <v>3</v>
      </c>
      <c r="B58" s="39"/>
      <c r="C58" s="40"/>
      <c r="D58" s="41" t="s">
        <v>39</v>
      </c>
      <c r="E58" s="42"/>
      <c r="F58" s="43"/>
      <c r="G58" s="42"/>
      <c r="H58" s="43"/>
      <c r="I58" s="44">
        <v>7000</v>
      </c>
      <c r="J58" s="44"/>
      <c r="K58" s="12"/>
    </row>
    <row r="59" spans="1:11" x14ac:dyDescent="0.2">
      <c r="A59" s="1" t="s">
        <v>3</v>
      </c>
      <c r="B59" s="33" t="s">
        <v>36</v>
      </c>
      <c r="C59" s="34" t="s">
        <v>70</v>
      </c>
      <c r="D59" s="35" t="s">
        <v>71</v>
      </c>
      <c r="E59" s="36">
        <v>398400</v>
      </c>
      <c r="F59" s="37">
        <v>529.95000000000005</v>
      </c>
      <c r="G59" s="36">
        <v>0</v>
      </c>
      <c r="H59" s="37">
        <v>0</v>
      </c>
      <c r="I59" s="38">
        <v>500</v>
      </c>
      <c r="J59" s="38">
        <f>E59-(F59+H59+I59)</f>
        <v>397370.05</v>
      </c>
      <c r="K59" s="12"/>
    </row>
    <row r="60" spans="1:11" x14ac:dyDescent="0.2">
      <c r="A60" s="1" t="s">
        <v>3</v>
      </c>
      <c r="B60" s="39"/>
      <c r="C60" s="40"/>
      <c r="D60" s="41" t="s">
        <v>39</v>
      </c>
      <c r="E60" s="42"/>
      <c r="F60" s="43"/>
      <c r="G60" s="42"/>
      <c r="H60" s="43"/>
      <c r="I60" s="44">
        <v>500</v>
      </c>
      <c r="J60" s="44"/>
      <c r="K60" s="12"/>
    </row>
    <row r="61" spans="1:11" x14ac:dyDescent="0.2">
      <c r="A61" s="1" t="s">
        <v>3</v>
      </c>
      <c r="B61" s="33" t="s">
        <v>36</v>
      </c>
      <c r="C61" s="34" t="s">
        <v>72</v>
      </c>
      <c r="D61" s="35" t="s">
        <v>73</v>
      </c>
      <c r="E61" s="36">
        <v>1149000</v>
      </c>
      <c r="F61" s="37">
        <v>34416.629999999997</v>
      </c>
      <c r="G61" s="36">
        <v>88300</v>
      </c>
      <c r="H61" s="37">
        <v>88300</v>
      </c>
      <c r="I61" s="38">
        <v>60000</v>
      </c>
      <c r="J61" s="38">
        <f>E61-(F61+H61+I61)</f>
        <v>966283.37</v>
      </c>
      <c r="K61" s="12"/>
    </row>
    <row r="62" spans="1:11" x14ac:dyDescent="0.2">
      <c r="A62" s="1" t="s">
        <v>3</v>
      </c>
      <c r="B62" s="39"/>
      <c r="C62" s="40"/>
      <c r="D62" s="41" t="s">
        <v>21</v>
      </c>
      <c r="E62" s="42"/>
      <c r="F62" s="43"/>
      <c r="G62" s="42"/>
      <c r="H62" s="43"/>
      <c r="I62" s="44">
        <v>60000</v>
      </c>
      <c r="J62" s="44"/>
      <c r="K62" s="12"/>
    </row>
    <row r="63" spans="1:11" x14ac:dyDescent="0.2">
      <c r="A63" s="1" t="s">
        <v>3</v>
      </c>
      <c r="B63" s="33" t="s">
        <v>36</v>
      </c>
      <c r="C63" s="34" t="s">
        <v>74</v>
      </c>
      <c r="D63" s="35" t="s">
        <v>75</v>
      </c>
      <c r="E63" s="36">
        <v>570000</v>
      </c>
      <c r="F63" s="37">
        <v>689.32</v>
      </c>
      <c r="G63" s="36">
        <v>3000</v>
      </c>
      <c r="H63" s="37">
        <v>3500</v>
      </c>
      <c r="I63" s="38">
        <v>1000</v>
      </c>
      <c r="J63" s="38">
        <f>E63-(F63+H63+I63)</f>
        <v>564810.68000000005</v>
      </c>
      <c r="K63" s="12"/>
    </row>
    <row r="64" spans="1:11" x14ac:dyDescent="0.2">
      <c r="A64" s="1" t="s">
        <v>3</v>
      </c>
      <c r="B64" s="39"/>
      <c r="C64" s="40"/>
      <c r="D64" s="41" t="s">
        <v>21</v>
      </c>
      <c r="E64" s="42"/>
      <c r="F64" s="43"/>
      <c r="G64" s="42"/>
      <c r="H64" s="43"/>
      <c r="I64" s="44">
        <v>1000</v>
      </c>
      <c r="J64" s="44"/>
      <c r="K64" s="12"/>
    </row>
    <row r="65" spans="1:11" x14ac:dyDescent="0.2">
      <c r="A65" s="1" t="s">
        <v>3</v>
      </c>
      <c r="B65" s="33" t="s">
        <v>36</v>
      </c>
      <c r="C65" s="34" t="s">
        <v>76</v>
      </c>
      <c r="D65" s="35" t="s">
        <v>77</v>
      </c>
      <c r="E65" s="36">
        <v>893000</v>
      </c>
      <c r="F65" s="37">
        <v>33.99</v>
      </c>
      <c r="G65" s="36">
        <v>8000</v>
      </c>
      <c r="H65" s="37">
        <v>7000</v>
      </c>
      <c r="I65" s="38">
        <v>500</v>
      </c>
      <c r="J65" s="38">
        <f>E65-(F65+H65+I65)</f>
        <v>885466.01</v>
      </c>
      <c r="K65" s="12"/>
    </row>
    <row r="66" spans="1:11" x14ac:dyDescent="0.2">
      <c r="A66" s="1" t="s">
        <v>3</v>
      </c>
      <c r="B66" s="39"/>
      <c r="C66" s="40"/>
      <c r="D66" s="41" t="s">
        <v>21</v>
      </c>
      <c r="E66" s="42"/>
      <c r="F66" s="43"/>
      <c r="G66" s="42"/>
      <c r="H66" s="43"/>
      <c r="I66" s="44">
        <v>500</v>
      </c>
      <c r="J66" s="44"/>
      <c r="K66" s="12"/>
    </row>
    <row r="67" spans="1:11" x14ac:dyDescent="0.2">
      <c r="A67" s="1" t="s">
        <v>3</v>
      </c>
      <c r="B67" s="33" t="s">
        <v>36</v>
      </c>
      <c r="C67" s="34" t="s">
        <v>78</v>
      </c>
      <c r="D67" s="35" t="s">
        <v>79</v>
      </c>
      <c r="E67" s="36">
        <v>717000</v>
      </c>
      <c r="F67" s="37">
        <v>610.74</v>
      </c>
      <c r="G67" s="36">
        <v>8000</v>
      </c>
      <c r="H67" s="37">
        <v>8000</v>
      </c>
      <c r="I67" s="38">
        <v>7000</v>
      </c>
      <c r="J67" s="38">
        <f>E67-(F67+H67+I67)</f>
        <v>701389.26</v>
      </c>
      <c r="K67" s="12"/>
    </row>
    <row r="68" spans="1:11" ht="13.5" thickBot="1" x14ac:dyDescent="0.25">
      <c r="A68" s="1" t="s">
        <v>3</v>
      </c>
      <c r="B68" s="39"/>
      <c r="C68" s="40"/>
      <c r="D68" s="41" t="s">
        <v>39</v>
      </c>
      <c r="E68" s="42"/>
      <c r="F68" s="43"/>
      <c r="G68" s="42"/>
      <c r="H68" s="43"/>
      <c r="I68" s="44">
        <v>7000</v>
      </c>
      <c r="J68" s="44"/>
      <c r="K68" s="12"/>
    </row>
    <row r="69" spans="1:11" ht="13.5" thickBot="1" x14ac:dyDescent="0.25">
      <c r="A69" s="1" t="s">
        <v>3</v>
      </c>
      <c r="B69" s="28" t="s">
        <v>80</v>
      </c>
      <c r="C69" s="29"/>
      <c r="D69" s="30"/>
      <c r="E69" s="31">
        <v>26456066</v>
      </c>
      <c r="F69" s="32">
        <v>88824.18</v>
      </c>
      <c r="G69" s="31">
        <v>1171900</v>
      </c>
      <c r="H69" s="32">
        <v>1516900</v>
      </c>
      <c r="I69" s="32">
        <v>579000</v>
      </c>
      <c r="J69" s="32">
        <v>24271341.82</v>
      </c>
      <c r="K69" s="12"/>
    </row>
    <row r="70" spans="1:11" ht="13.5" thickBot="1" x14ac:dyDescent="0.25">
      <c r="A70" s="1" t="s">
        <v>3</v>
      </c>
      <c r="B70" s="28" t="s">
        <v>81</v>
      </c>
      <c r="C70" s="29"/>
      <c r="D70" s="30"/>
      <c r="E70" s="31"/>
      <c r="F70" s="32"/>
      <c r="G70" s="31"/>
      <c r="H70" s="32"/>
      <c r="I70" s="32"/>
      <c r="J70" s="32"/>
      <c r="K70" s="12"/>
    </row>
    <row r="71" spans="1:11" x14ac:dyDescent="0.2">
      <c r="A71" s="1" t="s">
        <v>3</v>
      </c>
      <c r="B71" s="33" t="s">
        <v>28</v>
      </c>
      <c r="C71" s="34" t="s">
        <v>82</v>
      </c>
      <c r="D71" s="35" t="s">
        <v>83</v>
      </c>
      <c r="E71" s="36">
        <v>31331.82</v>
      </c>
      <c r="F71" s="37">
        <v>3331.82</v>
      </c>
      <c r="G71" s="36">
        <v>1000</v>
      </c>
      <c r="H71" s="37">
        <v>1000</v>
      </c>
      <c r="I71" s="38">
        <v>500</v>
      </c>
      <c r="J71" s="38">
        <f>E71-(F71+H71+I71)</f>
        <v>26500</v>
      </c>
      <c r="K71" s="12"/>
    </row>
    <row r="72" spans="1:11" x14ac:dyDescent="0.2">
      <c r="A72" s="1" t="s">
        <v>3</v>
      </c>
      <c r="B72" s="39"/>
      <c r="C72" s="40"/>
      <c r="D72" s="41" t="s">
        <v>31</v>
      </c>
      <c r="E72" s="42"/>
      <c r="F72" s="43"/>
      <c r="G72" s="42"/>
      <c r="H72" s="43"/>
      <c r="I72" s="44">
        <v>500</v>
      </c>
      <c r="J72" s="44"/>
      <c r="K72" s="12"/>
    </row>
    <row r="73" spans="1:11" x14ac:dyDescent="0.2">
      <c r="A73" s="1" t="s">
        <v>3</v>
      </c>
      <c r="B73" s="33" t="s">
        <v>28</v>
      </c>
      <c r="C73" s="34" t="s">
        <v>84</v>
      </c>
      <c r="D73" s="35" t="s">
        <v>85</v>
      </c>
      <c r="E73" s="36">
        <v>20000</v>
      </c>
      <c r="F73" s="37">
        <v>0</v>
      </c>
      <c r="G73" s="36">
        <v>1000</v>
      </c>
      <c r="H73" s="37">
        <v>1000</v>
      </c>
      <c r="I73" s="38">
        <v>1000</v>
      </c>
      <c r="J73" s="38">
        <f>E73-(F73+H73+I73)</f>
        <v>18000</v>
      </c>
      <c r="K73" s="12"/>
    </row>
    <row r="74" spans="1:11" ht="13.5" thickBot="1" x14ac:dyDescent="0.25">
      <c r="A74" s="1" t="s">
        <v>3</v>
      </c>
      <c r="B74" s="39"/>
      <c r="C74" s="40"/>
      <c r="D74" s="41" t="s">
        <v>31</v>
      </c>
      <c r="E74" s="42"/>
      <c r="F74" s="43"/>
      <c r="G74" s="42"/>
      <c r="H74" s="43"/>
      <c r="I74" s="44">
        <v>1000</v>
      </c>
      <c r="J74" s="44"/>
      <c r="K74" s="12"/>
    </row>
    <row r="75" spans="1:11" ht="13.5" thickBot="1" x14ac:dyDescent="0.25">
      <c r="A75" s="1" t="s">
        <v>3</v>
      </c>
      <c r="B75" s="28" t="s">
        <v>86</v>
      </c>
      <c r="C75" s="29"/>
      <c r="D75" s="30"/>
      <c r="E75" s="31">
        <v>51331.82</v>
      </c>
      <c r="F75" s="32">
        <v>3331.82</v>
      </c>
      <c r="G75" s="31">
        <v>2000</v>
      </c>
      <c r="H75" s="32">
        <v>2000</v>
      </c>
      <c r="I75" s="32">
        <v>1500</v>
      </c>
      <c r="J75" s="32">
        <v>44500</v>
      </c>
      <c r="K75" s="12"/>
    </row>
    <row r="76" spans="1:11" ht="13.5" thickBot="1" x14ac:dyDescent="0.25">
      <c r="A76" s="1" t="s">
        <v>3</v>
      </c>
      <c r="B76" s="28" t="s">
        <v>87</v>
      </c>
      <c r="C76" s="29"/>
      <c r="D76" s="30"/>
      <c r="E76" s="31"/>
      <c r="F76" s="32"/>
      <c r="G76" s="31"/>
      <c r="H76" s="32"/>
      <c r="I76" s="32"/>
      <c r="J76" s="32"/>
      <c r="K76" s="12"/>
    </row>
    <row r="77" spans="1:11" x14ac:dyDescent="0.2">
      <c r="A77" s="1" t="s">
        <v>3</v>
      </c>
      <c r="B77" s="33" t="s">
        <v>28</v>
      </c>
      <c r="C77" s="34" t="s">
        <v>88</v>
      </c>
      <c r="D77" s="35" t="s">
        <v>89</v>
      </c>
      <c r="E77" s="36">
        <v>161000</v>
      </c>
      <c r="F77" s="37">
        <v>1684.68</v>
      </c>
      <c r="G77" s="36">
        <v>100000</v>
      </c>
      <c r="H77" s="37">
        <v>100000</v>
      </c>
      <c r="I77" s="38">
        <v>60000</v>
      </c>
      <c r="J77" s="38">
        <f>E77-(F77+H77+I77)</f>
        <v>-684.67999999999302</v>
      </c>
      <c r="K77" s="12"/>
    </row>
    <row r="78" spans="1:11" ht="13.5" thickBot="1" x14ac:dyDescent="0.25">
      <c r="A78" s="1" t="s">
        <v>3</v>
      </c>
      <c r="B78" s="39"/>
      <c r="C78" s="40"/>
      <c r="D78" s="41" t="s">
        <v>39</v>
      </c>
      <c r="E78" s="42"/>
      <c r="F78" s="43"/>
      <c r="G78" s="42"/>
      <c r="H78" s="43"/>
      <c r="I78" s="44">
        <v>60000</v>
      </c>
      <c r="J78" s="44"/>
      <c r="K78" s="12"/>
    </row>
    <row r="79" spans="1:11" ht="13.5" thickBot="1" x14ac:dyDescent="0.25">
      <c r="A79" s="1" t="s">
        <v>3</v>
      </c>
      <c r="B79" s="28" t="s">
        <v>90</v>
      </c>
      <c r="C79" s="29"/>
      <c r="D79" s="30"/>
      <c r="E79" s="31">
        <v>161000</v>
      </c>
      <c r="F79" s="32">
        <v>1684.68</v>
      </c>
      <c r="G79" s="31">
        <v>100000</v>
      </c>
      <c r="H79" s="32">
        <v>100000</v>
      </c>
      <c r="I79" s="32">
        <v>60000</v>
      </c>
      <c r="J79" s="32">
        <v>-684.68</v>
      </c>
      <c r="K79" s="12"/>
    </row>
    <row r="80" spans="1:11" ht="13.5" thickBot="1" x14ac:dyDescent="0.25">
      <c r="A80" s="1" t="s">
        <v>3</v>
      </c>
      <c r="B80" s="45"/>
      <c r="C80" s="46"/>
      <c r="D80" s="47" t="s">
        <v>91</v>
      </c>
      <c r="E80" s="48">
        <f>SUM(E12:E79)/2</f>
        <v>26668397.82</v>
      </c>
      <c r="F80" s="49">
        <f>SUM(F12:F79)/2</f>
        <v>93840.674999999988</v>
      </c>
      <c r="G80" s="48">
        <f>SUM(G12:G79)/2</f>
        <v>1273900</v>
      </c>
      <c r="H80" s="50">
        <f>SUM(H12:H79)/2</f>
        <v>1618900</v>
      </c>
      <c r="I80" s="50">
        <f>SUM(I12:I79)/3</f>
        <v>640500</v>
      </c>
      <c r="J80" s="50">
        <f>E80-(F80+H80+I80)</f>
        <v>24315157.145</v>
      </c>
      <c r="K80" s="51"/>
    </row>
    <row r="81" spans="1:11" x14ac:dyDescent="0.2">
      <c r="A81" s="1" t="s">
        <v>3</v>
      </c>
      <c r="C81" s="13"/>
      <c r="E81" s="12"/>
      <c r="F81" s="12"/>
      <c r="G81" s="12"/>
      <c r="H81" s="12"/>
      <c r="I81" s="12"/>
      <c r="J81" s="12"/>
      <c r="K81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67" fitToHeight="17" orientation="landscape" r:id="rId1"/>
  <headerFooter alignWithMargins="0"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3:K212"/>
  <sheetViews>
    <sheetView showGridLines="0" zoomScaleNormal="100" workbookViewId="0">
      <selection activeCell="D88" sqref="D88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4" customWidth="1"/>
    <col min="12" max="256" width="9.140625" style="5"/>
    <col min="257" max="257" width="5.7109375" style="5" customWidth="1"/>
    <col min="258" max="258" width="26.140625" style="5" customWidth="1"/>
    <col min="259" max="259" width="8.7109375" style="5" customWidth="1"/>
    <col min="260" max="260" width="37.140625" style="5" customWidth="1"/>
    <col min="261" max="267" width="15" style="5" customWidth="1"/>
    <col min="268" max="512" width="9.140625" style="5"/>
    <col min="513" max="513" width="5.7109375" style="5" customWidth="1"/>
    <col min="514" max="514" width="26.140625" style="5" customWidth="1"/>
    <col min="515" max="515" width="8.7109375" style="5" customWidth="1"/>
    <col min="516" max="516" width="37.140625" style="5" customWidth="1"/>
    <col min="517" max="523" width="15" style="5" customWidth="1"/>
    <col min="524" max="768" width="9.140625" style="5"/>
    <col min="769" max="769" width="5.7109375" style="5" customWidth="1"/>
    <col min="770" max="770" width="26.140625" style="5" customWidth="1"/>
    <col min="771" max="771" width="8.7109375" style="5" customWidth="1"/>
    <col min="772" max="772" width="37.140625" style="5" customWidth="1"/>
    <col min="773" max="779" width="15" style="5" customWidth="1"/>
    <col min="780" max="1024" width="9.140625" style="5"/>
    <col min="1025" max="1025" width="5.7109375" style="5" customWidth="1"/>
    <col min="1026" max="1026" width="26.140625" style="5" customWidth="1"/>
    <col min="1027" max="1027" width="8.7109375" style="5" customWidth="1"/>
    <col min="1028" max="1028" width="37.140625" style="5" customWidth="1"/>
    <col min="1029" max="1035" width="15" style="5" customWidth="1"/>
    <col min="1036" max="1280" width="9.140625" style="5"/>
    <col min="1281" max="1281" width="5.7109375" style="5" customWidth="1"/>
    <col min="1282" max="1282" width="26.140625" style="5" customWidth="1"/>
    <col min="1283" max="1283" width="8.7109375" style="5" customWidth="1"/>
    <col min="1284" max="1284" width="37.140625" style="5" customWidth="1"/>
    <col min="1285" max="1291" width="15" style="5" customWidth="1"/>
    <col min="1292" max="1536" width="9.140625" style="5"/>
    <col min="1537" max="1537" width="5.7109375" style="5" customWidth="1"/>
    <col min="1538" max="1538" width="26.140625" style="5" customWidth="1"/>
    <col min="1539" max="1539" width="8.7109375" style="5" customWidth="1"/>
    <col min="1540" max="1540" width="37.140625" style="5" customWidth="1"/>
    <col min="1541" max="1547" width="15" style="5" customWidth="1"/>
    <col min="1548" max="1792" width="9.140625" style="5"/>
    <col min="1793" max="1793" width="5.7109375" style="5" customWidth="1"/>
    <col min="1794" max="1794" width="26.140625" style="5" customWidth="1"/>
    <col min="1795" max="1795" width="8.7109375" style="5" customWidth="1"/>
    <col min="1796" max="1796" width="37.140625" style="5" customWidth="1"/>
    <col min="1797" max="1803" width="15" style="5" customWidth="1"/>
    <col min="1804" max="2048" width="9.140625" style="5"/>
    <col min="2049" max="2049" width="5.7109375" style="5" customWidth="1"/>
    <col min="2050" max="2050" width="26.140625" style="5" customWidth="1"/>
    <col min="2051" max="2051" width="8.7109375" style="5" customWidth="1"/>
    <col min="2052" max="2052" width="37.140625" style="5" customWidth="1"/>
    <col min="2053" max="2059" width="15" style="5" customWidth="1"/>
    <col min="2060" max="2304" width="9.140625" style="5"/>
    <col min="2305" max="2305" width="5.7109375" style="5" customWidth="1"/>
    <col min="2306" max="2306" width="26.140625" style="5" customWidth="1"/>
    <col min="2307" max="2307" width="8.7109375" style="5" customWidth="1"/>
    <col min="2308" max="2308" width="37.140625" style="5" customWidth="1"/>
    <col min="2309" max="2315" width="15" style="5" customWidth="1"/>
    <col min="2316" max="2560" width="9.140625" style="5"/>
    <col min="2561" max="2561" width="5.7109375" style="5" customWidth="1"/>
    <col min="2562" max="2562" width="26.140625" style="5" customWidth="1"/>
    <col min="2563" max="2563" width="8.7109375" style="5" customWidth="1"/>
    <col min="2564" max="2564" width="37.140625" style="5" customWidth="1"/>
    <col min="2565" max="2571" width="15" style="5" customWidth="1"/>
    <col min="2572" max="2816" width="9.140625" style="5"/>
    <col min="2817" max="2817" width="5.7109375" style="5" customWidth="1"/>
    <col min="2818" max="2818" width="26.140625" style="5" customWidth="1"/>
    <col min="2819" max="2819" width="8.7109375" style="5" customWidth="1"/>
    <col min="2820" max="2820" width="37.140625" style="5" customWidth="1"/>
    <col min="2821" max="2827" width="15" style="5" customWidth="1"/>
    <col min="2828" max="3072" width="9.140625" style="5"/>
    <col min="3073" max="3073" width="5.7109375" style="5" customWidth="1"/>
    <col min="3074" max="3074" width="26.140625" style="5" customWidth="1"/>
    <col min="3075" max="3075" width="8.7109375" style="5" customWidth="1"/>
    <col min="3076" max="3076" width="37.140625" style="5" customWidth="1"/>
    <col min="3077" max="3083" width="15" style="5" customWidth="1"/>
    <col min="3084" max="3328" width="9.140625" style="5"/>
    <col min="3329" max="3329" width="5.7109375" style="5" customWidth="1"/>
    <col min="3330" max="3330" width="26.140625" style="5" customWidth="1"/>
    <col min="3331" max="3331" width="8.7109375" style="5" customWidth="1"/>
    <col min="3332" max="3332" width="37.140625" style="5" customWidth="1"/>
    <col min="3333" max="3339" width="15" style="5" customWidth="1"/>
    <col min="3340" max="3584" width="9.140625" style="5"/>
    <col min="3585" max="3585" width="5.7109375" style="5" customWidth="1"/>
    <col min="3586" max="3586" width="26.140625" style="5" customWidth="1"/>
    <col min="3587" max="3587" width="8.7109375" style="5" customWidth="1"/>
    <col min="3588" max="3588" width="37.140625" style="5" customWidth="1"/>
    <col min="3589" max="3595" width="15" style="5" customWidth="1"/>
    <col min="3596" max="3840" width="9.140625" style="5"/>
    <col min="3841" max="3841" width="5.7109375" style="5" customWidth="1"/>
    <col min="3842" max="3842" width="26.140625" style="5" customWidth="1"/>
    <col min="3843" max="3843" width="8.7109375" style="5" customWidth="1"/>
    <col min="3844" max="3844" width="37.140625" style="5" customWidth="1"/>
    <col min="3845" max="3851" width="15" style="5" customWidth="1"/>
    <col min="3852" max="4096" width="9.140625" style="5"/>
    <col min="4097" max="4097" width="5.7109375" style="5" customWidth="1"/>
    <col min="4098" max="4098" width="26.140625" style="5" customWidth="1"/>
    <col min="4099" max="4099" width="8.7109375" style="5" customWidth="1"/>
    <col min="4100" max="4100" width="37.140625" style="5" customWidth="1"/>
    <col min="4101" max="4107" width="15" style="5" customWidth="1"/>
    <col min="4108" max="4352" width="9.140625" style="5"/>
    <col min="4353" max="4353" width="5.7109375" style="5" customWidth="1"/>
    <col min="4354" max="4354" width="26.140625" style="5" customWidth="1"/>
    <col min="4355" max="4355" width="8.7109375" style="5" customWidth="1"/>
    <col min="4356" max="4356" width="37.140625" style="5" customWidth="1"/>
    <col min="4357" max="4363" width="15" style="5" customWidth="1"/>
    <col min="4364" max="4608" width="9.140625" style="5"/>
    <col min="4609" max="4609" width="5.7109375" style="5" customWidth="1"/>
    <col min="4610" max="4610" width="26.140625" style="5" customWidth="1"/>
    <col min="4611" max="4611" width="8.7109375" style="5" customWidth="1"/>
    <col min="4612" max="4612" width="37.140625" style="5" customWidth="1"/>
    <col min="4613" max="4619" width="15" style="5" customWidth="1"/>
    <col min="4620" max="4864" width="9.140625" style="5"/>
    <col min="4865" max="4865" width="5.7109375" style="5" customWidth="1"/>
    <col min="4866" max="4866" width="26.140625" style="5" customWidth="1"/>
    <col min="4867" max="4867" width="8.7109375" style="5" customWidth="1"/>
    <col min="4868" max="4868" width="37.140625" style="5" customWidth="1"/>
    <col min="4869" max="4875" width="15" style="5" customWidth="1"/>
    <col min="4876" max="5120" width="9.140625" style="5"/>
    <col min="5121" max="5121" width="5.7109375" style="5" customWidth="1"/>
    <col min="5122" max="5122" width="26.140625" style="5" customWidth="1"/>
    <col min="5123" max="5123" width="8.7109375" style="5" customWidth="1"/>
    <col min="5124" max="5124" width="37.140625" style="5" customWidth="1"/>
    <col min="5125" max="5131" width="15" style="5" customWidth="1"/>
    <col min="5132" max="5376" width="9.140625" style="5"/>
    <col min="5377" max="5377" width="5.7109375" style="5" customWidth="1"/>
    <col min="5378" max="5378" width="26.140625" style="5" customWidth="1"/>
    <col min="5379" max="5379" width="8.7109375" style="5" customWidth="1"/>
    <col min="5380" max="5380" width="37.140625" style="5" customWidth="1"/>
    <col min="5381" max="5387" width="15" style="5" customWidth="1"/>
    <col min="5388" max="5632" width="9.140625" style="5"/>
    <col min="5633" max="5633" width="5.7109375" style="5" customWidth="1"/>
    <col min="5634" max="5634" width="26.140625" style="5" customWidth="1"/>
    <col min="5635" max="5635" width="8.7109375" style="5" customWidth="1"/>
    <col min="5636" max="5636" width="37.140625" style="5" customWidth="1"/>
    <col min="5637" max="5643" width="15" style="5" customWidth="1"/>
    <col min="5644" max="5888" width="9.140625" style="5"/>
    <col min="5889" max="5889" width="5.7109375" style="5" customWidth="1"/>
    <col min="5890" max="5890" width="26.140625" style="5" customWidth="1"/>
    <col min="5891" max="5891" width="8.7109375" style="5" customWidth="1"/>
    <col min="5892" max="5892" width="37.140625" style="5" customWidth="1"/>
    <col min="5893" max="5899" width="15" style="5" customWidth="1"/>
    <col min="5900" max="6144" width="9.140625" style="5"/>
    <col min="6145" max="6145" width="5.7109375" style="5" customWidth="1"/>
    <col min="6146" max="6146" width="26.140625" style="5" customWidth="1"/>
    <col min="6147" max="6147" width="8.7109375" style="5" customWidth="1"/>
    <col min="6148" max="6148" width="37.140625" style="5" customWidth="1"/>
    <col min="6149" max="6155" width="15" style="5" customWidth="1"/>
    <col min="6156" max="6400" width="9.140625" style="5"/>
    <col min="6401" max="6401" width="5.7109375" style="5" customWidth="1"/>
    <col min="6402" max="6402" width="26.140625" style="5" customWidth="1"/>
    <col min="6403" max="6403" width="8.7109375" style="5" customWidth="1"/>
    <col min="6404" max="6404" width="37.140625" style="5" customWidth="1"/>
    <col min="6405" max="6411" width="15" style="5" customWidth="1"/>
    <col min="6412" max="6656" width="9.140625" style="5"/>
    <col min="6657" max="6657" width="5.7109375" style="5" customWidth="1"/>
    <col min="6658" max="6658" width="26.140625" style="5" customWidth="1"/>
    <col min="6659" max="6659" width="8.7109375" style="5" customWidth="1"/>
    <col min="6660" max="6660" width="37.140625" style="5" customWidth="1"/>
    <col min="6661" max="6667" width="15" style="5" customWidth="1"/>
    <col min="6668" max="6912" width="9.140625" style="5"/>
    <col min="6913" max="6913" width="5.7109375" style="5" customWidth="1"/>
    <col min="6914" max="6914" width="26.140625" style="5" customWidth="1"/>
    <col min="6915" max="6915" width="8.7109375" style="5" customWidth="1"/>
    <col min="6916" max="6916" width="37.140625" style="5" customWidth="1"/>
    <col min="6917" max="6923" width="15" style="5" customWidth="1"/>
    <col min="6924" max="7168" width="9.140625" style="5"/>
    <col min="7169" max="7169" width="5.7109375" style="5" customWidth="1"/>
    <col min="7170" max="7170" width="26.140625" style="5" customWidth="1"/>
    <col min="7171" max="7171" width="8.7109375" style="5" customWidth="1"/>
    <col min="7172" max="7172" width="37.140625" style="5" customWidth="1"/>
    <col min="7173" max="7179" width="15" style="5" customWidth="1"/>
    <col min="7180" max="7424" width="9.140625" style="5"/>
    <col min="7425" max="7425" width="5.7109375" style="5" customWidth="1"/>
    <col min="7426" max="7426" width="26.140625" style="5" customWidth="1"/>
    <col min="7427" max="7427" width="8.7109375" style="5" customWidth="1"/>
    <col min="7428" max="7428" width="37.140625" style="5" customWidth="1"/>
    <col min="7429" max="7435" width="15" style="5" customWidth="1"/>
    <col min="7436" max="7680" width="9.140625" style="5"/>
    <col min="7681" max="7681" width="5.7109375" style="5" customWidth="1"/>
    <col min="7682" max="7682" width="26.140625" style="5" customWidth="1"/>
    <col min="7683" max="7683" width="8.7109375" style="5" customWidth="1"/>
    <col min="7684" max="7684" width="37.140625" style="5" customWidth="1"/>
    <col min="7685" max="7691" width="15" style="5" customWidth="1"/>
    <col min="7692" max="7936" width="9.140625" style="5"/>
    <col min="7937" max="7937" width="5.7109375" style="5" customWidth="1"/>
    <col min="7938" max="7938" width="26.140625" style="5" customWidth="1"/>
    <col min="7939" max="7939" width="8.7109375" style="5" customWidth="1"/>
    <col min="7940" max="7940" width="37.140625" style="5" customWidth="1"/>
    <col min="7941" max="7947" width="15" style="5" customWidth="1"/>
    <col min="7948" max="8192" width="9.140625" style="5"/>
    <col min="8193" max="8193" width="5.7109375" style="5" customWidth="1"/>
    <col min="8194" max="8194" width="26.140625" style="5" customWidth="1"/>
    <col min="8195" max="8195" width="8.7109375" style="5" customWidth="1"/>
    <col min="8196" max="8196" width="37.140625" style="5" customWidth="1"/>
    <col min="8197" max="8203" width="15" style="5" customWidth="1"/>
    <col min="8204" max="8448" width="9.140625" style="5"/>
    <col min="8449" max="8449" width="5.7109375" style="5" customWidth="1"/>
    <col min="8450" max="8450" width="26.140625" style="5" customWidth="1"/>
    <col min="8451" max="8451" width="8.7109375" style="5" customWidth="1"/>
    <col min="8452" max="8452" width="37.140625" style="5" customWidth="1"/>
    <col min="8453" max="8459" width="15" style="5" customWidth="1"/>
    <col min="8460" max="8704" width="9.140625" style="5"/>
    <col min="8705" max="8705" width="5.7109375" style="5" customWidth="1"/>
    <col min="8706" max="8706" width="26.140625" style="5" customWidth="1"/>
    <col min="8707" max="8707" width="8.7109375" style="5" customWidth="1"/>
    <col min="8708" max="8708" width="37.140625" style="5" customWidth="1"/>
    <col min="8709" max="8715" width="15" style="5" customWidth="1"/>
    <col min="8716" max="8960" width="9.140625" style="5"/>
    <col min="8961" max="8961" width="5.7109375" style="5" customWidth="1"/>
    <col min="8962" max="8962" width="26.140625" style="5" customWidth="1"/>
    <col min="8963" max="8963" width="8.7109375" style="5" customWidth="1"/>
    <col min="8964" max="8964" width="37.140625" style="5" customWidth="1"/>
    <col min="8965" max="8971" width="15" style="5" customWidth="1"/>
    <col min="8972" max="9216" width="9.140625" style="5"/>
    <col min="9217" max="9217" width="5.7109375" style="5" customWidth="1"/>
    <col min="9218" max="9218" width="26.140625" style="5" customWidth="1"/>
    <col min="9219" max="9219" width="8.7109375" style="5" customWidth="1"/>
    <col min="9220" max="9220" width="37.140625" style="5" customWidth="1"/>
    <col min="9221" max="9227" width="15" style="5" customWidth="1"/>
    <col min="9228" max="9472" width="9.140625" style="5"/>
    <col min="9473" max="9473" width="5.7109375" style="5" customWidth="1"/>
    <col min="9474" max="9474" width="26.140625" style="5" customWidth="1"/>
    <col min="9475" max="9475" width="8.7109375" style="5" customWidth="1"/>
    <col min="9476" max="9476" width="37.140625" style="5" customWidth="1"/>
    <col min="9477" max="9483" width="15" style="5" customWidth="1"/>
    <col min="9484" max="9728" width="9.140625" style="5"/>
    <col min="9729" max="9729" width="5.7109375" style="5" customWidth="1"/>
    <col min="9730" max="9730" width="26.140625" style="5" customWidth="1"/>
    <col min="9731" max="9731" width="8.7109375" style="5" customWidth="1"/>
    <col min="9732" max="9732" width="37.140625" style="5" customWidth="1"/>
    <col min="9733" max="9739" width="15" style="5" customWidth="1"/>
    <col min="9740" max="9984" width="9.140625" style="5"/>
    <col min="9985" max="9985" width="5.7109375" style="5" customWidth="1"/>
    <col min="9986" max="9986" width="26.140625" style="5" customWidth="1"/>
    <col min="9987" max="9987" width="8.7109375" style="5" customWidth="1"/>
    <col min="9988" max="9988" width="37.140625" style="5" customWidth="1"/>
    <col min="9989" max="9995" width="15" style="5" customWidth="1"/>
    <col min="9996" max="10240" width="9.140625" style="5"/>
    <col min="10241" max="10241" width="5.7109375" style="5" customWidth="1"/>
    <col min="10242" max="10242" width="26.140625" style="5" customWidth="1"/>
    <col min="10243" max="10243" width="8.7109375" style="5" customWidth="1"/>
    <col min="10244" max="10244" width="37.140625" style="5" customWidth="1"/>
    <col min="10245" max="10251" width="15" style="5" customWidth="1"/>
    <col min="10252" max="10496" width="9.140625" style="5"/>
    <col min="10497" max="10497" width="5.7109375" style="5" customWidth="1"/>
    <col min="10498" max="10498" width="26.140625" style="5" customWidth="1"/>
    <col min="10499" max="10499" width="8.7109375" style="5" customWidth="1"/>
    <col min="10500" max="10500" width="37.140625" style="5" customWidth="1"/>
    <col min="10501" max="10507" width="15" style="5" customWidth="1"/>
    <col min="10508" max="10752" width="9.140625" style="5"/>
    <col min="10753" max="10753" width="5.7109375" style="5" customWidth="1"/>
    <col min="10754" max="10754" width="26.140625" style="5" customWidth="1"/>
    <col min="10755" max="10755" width="8.7109375" style="5" customWidth="1"/>
    <col min="10756" max="10756" width="37.140625" style="5" customWidth="1"/>
    <col min="10757" max="10763" width="15" style="5" customWidth="1"/>
    <col min="10764" max="11008" width="9.140625" style="5"/>
    <col min="11009" max="11009" width="5.7109375" style="5" customWidth="1"/>
    <col min="11010" max="11010" width="26.140625" style="5" customWidth="1"/>
    <col min="11011" max="11011" width="8.7109375" style="5" customWidth="1"/>
    <col min="11012" max="11012" width="37.140625" style="5" customWidth="1"/>
    <col min="11013" max="11019" width="15" style="5" customWidth="1"/>
    <col min="11020" max="11264" width="9.140625" style="5"/>
    <col min="11265" max="11265" width="5.7109375" style="5" customWidth="1"/>
    <col min="11266" max="11266" width="26.140625" style="5" customWidth="1"/>
    <col min="11267" max="11267" width="8.7109375" style="5" customWidth="1"/>
    <col min="11268" max="11268" width="37.140625" style="5" customWidth="1"/>
    <col min="11269" max="11275" width="15" style="5" customWidth="1"/>
    <col min="11276" max="11520" width="9.140625" style="5"/>
    <col min="11521" max="11521" width="5.7109375" style="5" customWidth="1"/>
    <col min="11522" max="11522" width="26.140625" style="5" customWidth="1"/>
    <col min="11523" max="11523" width="8.7109375" style="5" customWidth="1"/>
    <col min="11524" max="11524" width="37.140625" style="5" customWidth="1"/>
    <col min="11525" max="11531" width="15" style="5" customWidth="1"/>
    <col min="11532" max="11776" width="9.140625" style="5"/>
    <col min="11777" max="11777" width="5.7109375" style="5" customWidth="1"/>
    <col min="11778" max="11778" width="26.140625" style="5" customWidth="1"/>
    <col min="11779" max="11779" width="8.7109375" style="5" customWidth="1"/>
    <col min="11780" max="11780" width="37.140625" style="5" customWidth="1"/>
    <col min="11781" max="11787" width="15" style="5" customWidth="1"/>
    <col min="11788" max="12032" width="9.140625" style="5"/>
    <col min="12033" max="12033" width="5.7109375" style="5" customWidth="1"/>
    <col min="12034" max="12034" width="26.140625" style="5" customWidth="1"/>
    <col min="12035" max="12035" width="8.7109375" style="5" customWidth="1"/>
    <col min="12036" max="12036" width="37.140625" style="5" customWidth="1"/>
    <col min="12037" max="12043" width="15" style="5" customWidth="1"/>
    <col min="12044" max="12288" width="9.140625" style="5"/>
    <col min="12289" max="12289" width="5.7109375" style="5" customWidth="1"/>
    <col min="12290" max="12290" width="26.140625" style="5" customWidth="1"/>
    <col min="12291" max="12291" width="8.7109375" style="5" customWidth="1"/>
    <col min="12292" max="12292" width="37.140625" style="5" customWidth="1"/>
    <col min="12293" max="12299" width="15" style="5" customWidth="1"/>
    <col min="12300" max="12544" width="9.140625" style="5"/>
    <col min="12545" max="12545" width="5.7109375" style="5" customWidth="1"/>
    <col min="12546" max="12546" width="26.140625" style="5" customWidth="1"/>
    <col min="12547" max="12547" width="8.7109375" style="5" customWidth="1"/>
    <col min="12548" max="12548" width="37.140625" style="5" customWidth="1"/>
    <col min="12549" max="12555" width="15" style="5" customWidth="1"/>
    <col min="12556" max="12800" width="9.140625" style="5"/>
    <col min="12801" max="12801" width="5.7109375" style="5" customWidth="1"/>
    <col min="12802" max="12802" width="26.140625" style="5" customWidth="1"/>
    <col min="12803" max="12803" width="8.7109375" style="5" customWidth="1"/>
    <col min="12804" max="12804" width="37.140625" style="5" customWidth="1"/>
    <col min="12805" max="12811" width="15" style="5" customWidth="1"/>
    <col min="12812" max="13056" width="9.140625" style="5"/>
    <col min="13057" max="13057" width="5.7109375" style="5" customWidth="1"/>
    <col min="13058" max="13058" width="26.140625" style="5" customWidth="1"/>
    <col min="13059" max="13059" width="8.7109375" style="5" customWidth="1"/>
    <col min="13060" max="13060" width="37.140625" style="5" customWidth="1"/>
    <col min="13061" max="13067" width="15" style="5" customWidth="1"/>
    <col min="13068" max="13312" width="9.140625" style="5"/>
    <col min="13313" max="13313" width="5.7109375" style="5" customWidth="1"/>
    <col min="13314" max="13314" width="26.140625" style="5" customWidth="1"/>
    <col min="13315" max="13315" width="8.7109375" style="5" customWidth="1"/>
    <col min="13316" max="13316" width="37.140625" style="5" customWidth="1"/>
    <col min="13317" max="13323" width="15" style="5" customWidth="1"/>
    <col min="13324" max="13568" width="9.140625" style="5"/>
    <col min="13569" max="13569" width="5.7109375" style="5" customWidth="1"/>
    <col min="13570" max="13570" width="26.140625" style="5" customWidth="1"/>
    <col min="13571" max="13571" width="8.7109375" style="5" customWidth="1"/>
    <col min="13572" max="13572" width="37.140625" style="5" customWidth="1"/>
    <col min="13573" max="13579" width="15" style="5" customWidth="1"/>
    <col min="13580" max="13824" width="9.140625" style="5"/>
    <col min="13825" max="13825" width="5.7109375" style="5" customWidth="1"/>
    <col min="13826" max="13826" width="26.140625" style="5" customWidth="1"/>
    <col min="13827" max="13827" width="8.7109375" style="5" customWidth="1"/>
    <col min="13828" max="13828" width="37.140625" style="5" customWidth="1"/>
    <col min="13829" max="13835" width="15" style="5" customWidth="1"/>
    <col min="13836" max="14080" width="9.140625" style="5"/>
    <col min="14081" max="14081" width="5.7109375" style="5" customWidth="1"/>
    <col min="14082" max="14082" width="26.140625" style="5" customWidth="1"/>
    <col min="14083" max="14083" width="8.7109375" style="5" customWidth="1"/>
    <col min="14084" max="14084" width="37.140625" style="5" customWidth="1"/>
    <col min="14085" max="14091" width="15" style="5" customWidth="1"/>
    <col min="14092" max="14336" width="9.140625" style="5"/>
    <col min="14337" max="14337" width="5.7109375" style="5" customWidth="1"/>
    <col min="14338" max="14338" width="26.140625" style="5" customWidth="1"/>
    <col min="14339" max="14339" width="8.7109375" style="5" customWidth="1"/>
    <col min="14340" max="14340" width="37.140625" style="5" customWidth="1"/>
    <col min="14341" max="14347" width="15" style="5" customWidth="1"/>
    <col min="14348" max="14592" width="9.140625" style="5"/>
    <col min="14593" max="14593" width="5.7109375" style="5" customWidth="1"/>
    <col min="14594" max="14594" width="26.140625" style="5" customWidth="1"/>
    <col min="14595" max="14595" width="8.7109375" style="5" customWidth="1"/>
    <col min="14596" max="14596" width="37.140625" style="5" customWidth="1"/>
    <col min="14597" max="14603" width="15" style="5" customWidth="1"/>
    <col min="14604" max="14848" width="9.140625" style="5"/>
    <col min="14849" max="14849" width="5.7109375" style="5" customWidth="1"/>
    <col min="14850" max="14850" width="26.140625" style="5" customWidth="1"/>
    <col min="14851" max="14851" width="8.7109375" style="5" customWidth="1"/>
    <col min="14852" max="14852" width="37.140625" style="5" customWidth="1"/>
    <col min="14853" max="14859" width="15" style="5" customWidth="1"/>
    <col min="14860" max="15104" width="9.140625" style="5"/>
    <col min="15105" max="15105" width="5.7109375" style="5" customWidth="1"/>
    <col min="15106" max="15106" width="26.140625" style="5" customWidth="1"/>
    <col min="15107" max="15107" width="8.7109375" style="5" customWidth="1"/>
    <col min="15108" max="15108" width="37.140625" style="5" customWidth="1"/>
    <col min="15109" max="15115" width="15" style="5" customWidth="1"/>
    <col min="15116" max="15360" width="9.140625" style="5"/>
    <col min="15361" max="15361" width="5.7109375" style="5" customWidth="1"/>
    <col min="15362" max="15362" width="26.140625" style="5" customWidth="1"/>
    <col min="15363" max="15363" width="8.7109375" style="5" customWidth="1"/>
    <col min="15364" max="15364" width="37.140625" style="5" customWidth="1"/>
    <col min="15365" max="15371" width="15" style="5" customWidth="1"/>
    <col min="15372" max="15616" width="9.140625" style="5"/>
    <col min="15617" max="15617" width="5.7109375" style="5" customWidth="1"/>
    <col min="15618" max="15618" width="26.140625" style="5" customWidth="1"/>
    <col min="15619" max="15619" width="8.7109375" style="5" customWidth="1"/>
    <col min="15620" max="15620" width="37.140625" style="5" customWidth="1"/>
    <col min="15621" max="15627" width="15" style="5" customWidth="1"/>
    <col min="15628" max="15872" width="9.140625" style="5"/>
    <col min="15873" max="15873" width="5.7109375" style="5" customWidth="1"/>
    <col min="15874" max="15874" width="26.140625" style="5" customWidth="1"/>
    <col min="15875" max="15875" width="8.7109375" style="5" customWidth="1"/>
    <col min="15876" max="15876" width="37.140625" style="5" customWidth="1"/>
    <col min="15877" max="15883" width="15" style="5" customWidth="1"/>
    <col min="15884" max="16128" width="9.140625" style="5"/>
    <col min="16129" max="16129" width="5.7109375" style="5" customWidth="1"/>
    <col min="16130" max="16130" width="26.140625" style="5" customWidth="1"/>
    <col min="16131" max="16131" width="8.7109375" style="5" customWidth="1"/>
    <col min="16132" max="16132" width="37.140625" style="5" customWidth="1"/>
    <col min="16133" max="16139" width="15" style="5" customWidth="1"/>
    <col min="16140" max="16384" width="9.140625" style="5"/>
  </cols>
  <sheetData>
    <row r="3" spans="1:11" x14ac:dyDescent="0.2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8" x14ac:dyDescent="0.25">
      <c r="A7" s="6" t="s">
        <v>3</v>
      </c>
      <c r="B7" s="7" t="s">
        <v>92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5" thickBot="1" x14ac:dyDescent="0.25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25">
      <c r="A9" s="1" t="s">
        <v>3</v>
      </c>
      <c r="B9" s="14"/>
      <c r="C9" s="15"/>
      <c r="D9" s="16" t="s">
        <v>5</v>
      </c>
      <c r="E9" s="138" t="s">
        <v>6</v>
      </c>
      <c r="F9" s="139"/>
      <c r="G9" s="138" t="s">
        <v>7</v>
      </c>
      <c r="H9" s="139"/>
      <c r="I9" s="17"/>
      <c r="J9" s="17"/>
      <c r="K9" s="12"/>
    </row>
    <row r="10" spans="1:11" ht="34.5" customHeight="1" x14ac:dyDescent="0.2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25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5" thickBot="1" x14ac:dyDescent="0.25">
      <c r="A12" s="1" t="s">
        <v>3</v>
      </c>
      <c r="B12" s="28" t="s">
        <v>81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">
      <c r="A13" s="1" t="s">
        <v>3</v>
      </c>
      <c r="B13" s="33" t="s">
        <v>93</v>
      </c>
      <c r="C13" s="34" t="s">
        <v>94</v>
      </c>
      <c r="D13" s="35" t="s">
        <v>95</v>
      </c>
      <c r="E13" s="36">
        <v>520000</v>
      </c>
      <c r="F13" s="37">
        <v>5337.56</v>
      </c>
      <c r="G13" s="36">
        <v>0</v>
      </c>
      <c r="H13" s="37">
        <v>12000</v>
      </c>
      <c r="I13" s="38">
        <v>15000</v>
      </c>
      <c r="J13" s="38">
        <f>E13-(F13+H13+I13)</f>
        <v>487662.44</v>
      </c>
      <c r="K13" s="12"/>
    </row>
    <row r="14" spans="1:11" x14ac:dyDescent="0.2">
      <c r="A14" s="1" t="s">
        <v>3</v>
      </c>
      <c r="B14" s="39"/>
      <c r="C14" s="40"/>
      <c r="D14" s="41" t="s">
        <v>31</v>
      </c>
      <c r="E14" s="42"/>
      <c r="F14" s="43"/>
      <c r="G14" s="42"/>
      <c r="H14" s="43"/>
      <c r="I14" s="44">
        <v>15000</v>
      </c>
      <c r="J14" s="44"/>
      <c r="K14" s="12"/>
    </row>
    <row r="15" spans="1:11" x14ac:dyDescent="0.2">
      <c r="A15" s="1" t="s">
        <v>3</v>
      </c>
      <c r="B15" s="33" t="s">
        <v>93</v>
      </c>
      <c r="C15" s="34" t="s">
        <v>96</v>
      </c>
      <c r="D15" s="35" t="s">
        <v>97</v>
      </c>
      <c r="E15" s="36">
        <v>3000</v>
      </c>
      <c r="F15" s="37">
        <v>0</v>
      </c>
      <c r="G15" s="36">
        <v>0</v>
      </c>
      <c r="H15" s="37">
        <v>0</v>
      </c>
      <c r="I15" s="38">
        <v>2000</v>
      </c>
      <c r="J15" s="38">
        <f>E15-(F15+H15+I15)</f>
        <v>1000</v>
      </c>
      <c r="K15" s="12"/>
    </row>
    <row r="16" spans="1:11" x14ac:dyDescent="0.2">
      <c r="A16" s="1" t="s">
        <v>3</v>
      </c>
      <c r="B16" s="39"/>
      <c r="C16" s="40"/>
      <c r="D16" s="41" t="s">
        <v>31</v>
      </c>
      <c r="E16" s="42"/>
      <c r="F16" s="43"/>
      <c r="G16" s="42"/>
      <c r="H16" s="43"/>
      <c r="I16" s="44">
        <v>2000</v>
      </c>
      <c r="J16" s="44"/>
      <c r="K16" s="12"/>
    </row>
    <row r="17" spans="1:11" x14ac:dyDescent="0.2">
      <c r="A17" s="1" t="s">
        <v>3</v>
      </c>
      <c r="B17" s="33" t="s">
        <v>93</v>
      </c>
      <c r="C17" s="34" t="s">
        <v>98</v>
      </c>
      <c r="D17" s="35" t="s">
        <v>99</v>
      </c>
      <c r="E17" s="36">
        <v>3300</v>
      </c>
      <c r="F17" s="37">
        <v>0</v>
      </c>
      <c r="G17" s="36">
        <v>0</v>
      </c>
      <c r="H17" s="37">
        <v>0</v>
      </c>
      <c r="I17" s="38">
        <v>3300</v>
      </c>
      <c r="J17" s="38">
        <f>E17-(F17+H17+I17)</f>
        <v>0</v>
      </c>
      <c r="K17" s="12"/>
    </row>
    <row r="18" spans="1:11" x14ac:dyDescent="0.2">
      <c r="A18" s="1" t="s">
        <v>3</v>
      </c>
      <c r="B18" s="39"/>
      <c r="C18" s="40"/>
      <c r="D18" s="41" t="s">
        <v>31</v>
      </c>
      <c r="E18" s="42"/>
      <c r="F18" s="43"/>
      <c r="G18" s="42"/>
      <c r="H18" s="43"/>
      <c r="I18" s="44">
        <v>3300</v>
      </c>
      <c r="J18" s="44"/>
      <c r="K18" s="12"/>
    </row>
    <row r="19" spans="1:11" x14ac:dyDescent="0.2">
      <c r="A19" s="1" t="s">
        <v>3</v>
      </c>
      <c r="B19" s="33" t="s">
        <v>28</v>
      </c>
      <c r="C19" s="34" t="s">
        <v>100</v>
      </c>
      <c r="D19" s="35" t="s">
        <v>101</v>
      </c>
      <c r="E19" s="36">
        <v>4190773.9</v>
      </c>
      <c r="F19" s="37">
        <v>3946443.87</v>
      </c>
      <c r="G19" s="36">
        <v>38000</v>
      </c>
      <c r="H19" s="37">
        <v>38000</v>
      </c>
      <c r="I19" s="38">
        <v>26000</v>
      </c>
      <c r="J19" s="38">
        <f>E19-(F19+H19+I19)</f>
        <v>180330.0299999998</v>
      </c>
      <c r="K19" s="12"/>
    </row>
    <row r="20" spans="1:11" x14ac:dyDescent="0.2">
      <c r="A20" s="1" t="s">
        <v>3</v>
      </c>
      <c r="B20" s="39"/>
      <c r="C20" s="40"/>
      <c r="D20" s="41" t="s">
        <v>31</v>
      </c>
      <c r="E20" s="42"/>
      <c r="F20" s="43"/>
      <c r="G20" s="42"/>
      <c r="H20" s="43"/>
      <c r="I20" s="44">
        <v>26000</v>
      </c>
      <c r="J20" s="44"/>
      <c r="K20" s="12"/>
    </row>
    <row r="21" spans="1:11" x14ac:dyDescent="0.2">
      <c r="A21" s="1" t="s">
        <v>3</v>
      </c>
      <c r="B21" s="33" t="s">
        <v>28</v>
      </c>
      <c r="C21" s="34" t="s">
        <v>102</v>
      </c>
      <c r="D21" s="35" t="s">
        <v>103</v>
      </c>
      <c r="E21" s="36">
        <v>855820</v>
      </c>
      <c r="F21" s="37">
        <v>764178.53</v>
      </c>
      <c r="G21" s="36">
        <v>45000</v>
      </c>
      <c r="H21" s="37">
        <v>55200</v>
      </c>
      <c r="I21" s="38">
        <v>25000</v>
      </c>
      <c r="J21" s="38">
        <f>E21-(F21+H21+I21)</f>
        <v>11441.469999999972</v>
      </c>
      <c r="K21" s="12"/>
    </row>
    <row r="22" spans="1:11" x14ac:dyDescent="0.2">
      <c r="A22" s="1" t="s">
        <v>3</v>
      </c>
      <c r="B22" s="39"/>
      <c r="C22" s="40"/>
      <c r="D22" s="41" t="s">
        <v>31</v>
      </c>
      <c r="E22" s="42"/>
      <c r="F22" s="43"/>
      <c r="G22" s="42"/>
      <c r="H22" s="43"/>
      <c r="I22" s="44">
        <v>25000</v>
      </c>
      <c r="J22" s="44"/>
      <c r="K22" s="12"/>
    </row>
    <row r="23" spans="1:11" x14ac:dyDescent="0.2">
      <c r="A23" s="1" t="s">
        <v>3</v>
      </c>
      <c r="B23" s="33" t="s">
        <v>28</v>
      </c>
      <c r="C23" s="34" t="s">
        <v>104</v>
      </c>
      <c r="D23" s="35" t="s">
        <v>105</v>
      </c>
      <c r="E23" s="36">
        <v>192625.54</v>
      </c>
      <c r="F23" s="37">
        <v>171268.9</v>
      </c>
      <c r="G23" s="36">
        <v>0</v>
      </c>
      <c r="H23" s="37">
        <v>3000</v>
      </c>
      <c r="I23" s="38">
        <v>3000</v>
      </c>
      <c r="J23" s="38">
        <f>E23-(F23+H23+I23)</f>
        <v>15356.640000000014</v>
      </c>
      <c r="K23" s="12"/>
    </row>
    <row r="24" spans="1:11" x14ac:dyDescent="0.2">
      <c r="A24" s="1" t="s">
        <v>3</v>
      </c>
      <c r="B24" s="39"/>
      <c r="C24" s="40"/>
      <c r="D24" s="41" t="s">
        <v>31</v>
      </c>
      <c r="E24" s="42"/>
      <c r="F24" s="43"/>
      <c r="G24" s="42"/>
      <c r="H24" s="43"/>
      <c r="I24" s="44">
        <v>3000</v>
      </c>
      <c r="J24" s="44"/>
      <c r="K24" s="12"/>
    </row>
    <row r="25" spans="1:11" x14ac:dyDescent="0.2">
      <c r="A25" s="1" t="s">
        <v>3</v>
      </c>
      <c r="B25" s="33" t="s">
        <v>28</v>
      </c>
      <c r="C25" s="34" t="s">
        <v>106</v>
      </c>
      <c r="D25" s="35" t="s">
        <v>107</v>
      </c>
      <c r="E25" s="36">
        <v>376957.72</v>
      </c>
      <c r="F25" s="37">
        <v>324130.56</v>
      </c>
      <c r="G25" s="36">
        <v>0</v>
      </c>
      <c r="H25" s="37">
        <v>900</v>
      </c>
      <c r="I25" s="38">
        <v>1800</v>
      </c>
      <c r="J25" s="38">
        <f>E25-(F25+H25+I25)</f>
        <v>50127.159999999974</v>
      </c>
      <c r="K25" s="12"/>
    </row>
    <row r="26" spans="1:11" x14ac:dyDescent="0.2">
      <c r="A26" s="1" t="s">
        <v>3</v>
      </c>
      <c r="B26" s="39"/>
      <c r="C26" s="40"/>
      <c r="D26" s="41" t="s">
        <v>31</v>
      </c>
      <c r="E26" s="42"/>
      <c r="F26" s="43"/>
      <c r="G26" s="42"/>
      <c r="H26" s="43"/>
      <c r="I26" s="44">
        <v>1800</v>
      </c>
      <c r="J26" s="44"/>
      <c r="K26" s="12"/>
    </row>
    <row r="27" spans="1:11" x14ac:dyDescent="0.2">
      <c r="A27" s="1" t="s">
        <v>3</v>
      </c>
      <c r="B27" s="33" t="s">
        <v>28</v>
      </c>
      <c r="C27" s="34" t="s">
        <v>108</v>
      </c>
      <c r="D27" s="35" t="s">
        <v>109</v>
      </c>
      <c r="E27" s="36">
        <v>598501.9</v>
      </c>
      <c r="F27" s="37">
        <v>568573.78</v>
      </c>
      <c r="G27" s="36">
        <v>0</v>
      </c>
      <c r="H27" s="37">
        <v>24000</v>
      </c>
      <c r="I27" s="38">
        <v>3000</v>
      </c>
      <c r="J27" s="38">
        <f>E27-(F27+H27+I27)</f>
        <v>2928.1199999999953</v>
      </c>
      <c r="K27" s="12"/>
    </row>
    <row r="28" spans="1:11" x14ac:dyDescent="0.2">
      <c r="A28" s="1" t="s">
        <v>3</v>
      </c>
      <c r="B28" s="39"/>
      <c r="C28" s="40"/>
      <c r="D28" s="41" t="s">
        <v>31</v>
      </c>
      <c r="E28" s="42"/>
      <c r="F28" s="43"/>
      <c r="G28" s="42"/>
      <c r="H28" s="43"/>
      <c r="I28" s="44">
        <v>3000</v>
      </c>
      <c r="J28" s="44"/>
      <c r="K28" s="12"/>
    </row>
    <row r="29" spans="1:11" x14ac:dyDescent="0.2">
      <c r="A29" s="1" t="s">
        <v>3</v>
      </c>
      <c r="B29" s="33" t="s">
        <v>28</v>
      </c>
      <c r="C29" s="34" t="s">
        <v>110</v>
      </c>
      <c r="D29" s="35" t="s">
        <v>111</v>
      </c>
      <c r="E29" s="36">
        <v>742154.27</v>
      </c>
      <c r="F29" s="37">
        <v>628599.71</v>
      </c>
      <c r="G29" s="36">
        <v>41500</v>
      </c>
      <c r="H29" s="37">
        <v>41500</v>
      </c>
      <c r="I29" s="38">
        <v>25000</v>
      </c>
      <c r="J29" s="38">
        <f>E29-(F29+H29+I29)</f>
        <v>47054.560000000056</v>
      </c>
      <c r="K29" s="12"/>
    </row>
    <row r="30" spans="1:11" x14ac:dyDescent="0.2">
      <c r="A30" s="1" t="s">
        <v>3</v>
      </c>
      <c r="B30" s="39"/>
      <c r="C30" s="40"/>
      <c r="D30" s="41" t="s">
        <v>31</v>
      </c>
      <c r="E30" s="42"/>
      <c r="F30" s="43"/>
      <c r="G30" s="42"/>
      <c r="H30" s="43"/>
      <c r="I30" s="44">
        <v>25000</v>
      </c>
      <c r="J30" s="44"/>
      <c r="K30" s="12"/>
    </row>
    <row r="31" spans="1:11" x14ac:dyDescent="0.2">
      <c r="A31" s="1" t="s">
        <v>3</v>
      </c>
      <c r="B31" s="33" t="s">
        <v>28</v>
      </c>
      <c r="C31" s="34" t="s">
        <v>112</v>
      </c>
      <c r="D31" s="35" t="s">
        <v>113</v>
      </c>
      <c r="E31" s="36">
        <v>377580.28</v>
      </c>
      <c r="F31" s="37">
        <v>348260.75</v>
      </c>
      <c r="G31" s="36">
        <v>2000</v>
      </c>
      <c r="H31" s="37">
        <v>4000</v>
      </c>
      <c r="I31" s="38">
        <v>8000</v>
      </c>
      <c r="J31" s="38">
        <f>E31-(F31+H31+I31)</f>
        <v>17319.530000000028</v>
      </c>
      <c r="K31" s="12"/>
    </row>
    <row r="32" spans="1:11" x14ac:dyDescent="0.2">
      <c r="A32" s="1" t="s">
        <v>3</v>
      </c>
      <c r="B32" s="39"/>
      <c r="C32" s="40"/>
      <c r="D32" s="41" t="s">
        <v>31</v>
      </c>
      <c r="E32" s="42"/>
      <c r="F32" s="43"/>
      <c r="G32" s="42"/>
      <c r="H32" s="43"/>
      <c r="I32" s="44">
        <v>8000</v>
      </c>
      <c r="J32" s="44"/>
      <c r="K32" s="12"/>
    </row>
    <row r="33" spans="1:11" x14ac:dyDescent="0.2">
      <c r="A33" s="1" t="s">
        <v>3</v>
      </c>
      <c r="B33" s="33" t="s">
        <v>28</v>
      </c>
      <c r="C33" s="34" t="s">
        <v>114</v>
      </c>
      <c r="D33" s="35" t="s">
        <v>115</v>
      </c>
      <c r="E33" s="36">
        <v>259900</v>
      </c>
      <c r="F33" s="37">
        <v>196306.75</v>
      </c>
      <c r="G33" s="36">
        <v>0</v>
      </c>
      <c r="H33" s="37">
        <v>8560</v>
      </c>
      <c r="I33" s="38">
        <v>8000</v>
      </c>
      <c r="J33" s="38">
        <f>E33-(F33+H33+I33)</f>
        <v>47033.25</v>
      </c>
      <c r="K33" s="12"/>
    </row>
    <row r="34" spans="1:11" x14ac:dyDescent="0.2">
      <c r="A34" s="1" t="s">
        <v>3</v>
      </c>
      <c r="B34" s="39"/>
      <c r="C34" s="40"/>
      <c r="D34" s="41" t="s">
        <v>31</v>
      </c>
      <c r="E34" s="42"/>
      <c r="F34" s="43"/>
      <c r="G34" s="42"/>
      <c r="H34" s="43"/>
      <c r="I34" s="44">
        <v>8000</v>
      </c>
      <c r="J34" s="44"/>
      <c r="K34" s="12"/>
    </row>
    <row r="35" spans="1:11" x14ac:dyDescent="0.2">
      <c r="A35" s="1" t="s">
        <v>3</v>
      </c>
      <c r="B35" s="33" t="s">
        <v>28</v>
      </c>
      <c r="C35" s="34" t="s">
        <v>116</v>
      </c>
      <c r="D35" s="35" t="s">
        <v>117</v>
      </c>
      <c r="E35" s="36">
        <v>550000.16</v>
      </c>
      <c r="F35" s="37">
        <v>460955.4</v>
      </c>
      <c r="G35" s="36">
        <v>10000</v>
      </c>
      <c r="H35" s="37">
        <v>10000</v>
      </c>
      <c r="I35" s="38">
        <v>1000</v>
      </c>
      <c r="J35" s="38">
        <f>E35-(F35+H35+I35)</f>
        <v>78044.760000000009</v>
      </c>
      <c r="K35" s="12"/>
    </row>
    <row r="36" spans="1:11" x14ac:dyDescent="0.2">
      <c r="A36" s="1" t="s">
        <v>3</v>
      </c>
      <c r="B36" s="39"/>
      <c r="C36" s="40"/>
      <c r="D36" s="41" t="s">
        <v>31</v>
      </c>
      <c r="E36" s="42"/>
      <c r="F36" s="43"/>
      <c r="G36" s="42"/>
      <c r="H36" s="43"/>
      <c r="I36" s="44">
        <v>1000</v>
      </c>
      <c r="J36" s="44"/>
      <c r="K36" s="12"/>
    </row>
    <row r="37" spans="1:11" x14ac:dyDescent="0.2">
      <c r="A37" s="1" t="s">
        <v>3</v>
      </c>
      <c r="B37" s="33" t="s">
        <v>28</v>
      </c>
      <c r="C37" s="34" t="s">
        <v>118</v>
      </c>
      <c r="D37" s="35" t="s">
        <v>119</v>
      </c>
      <c r="E37" s="36">
        <v>930200</v>
      </c>
      <c r="F37" s="37">
        <v>752172.5</v>
      </c>
      <c r="G37" s="36">
        <v>20000</v>
      </c>
      <c r="H37" s="37">
        <v>17261</v>
      </c>
      <c r="I37" s="38">
        <v>1000</v>
      </c>
      <c r="J37" s="38">
        <f>E37-(F37+H37+I37)</f>
        <v>159766.5</v>
      </c>
      <c r="K37" s="12"/>
    </row>
    <row r="38" spans="1:11" x14ac:dyDescent="0.2">
      <c r="A38" s="1" t="s">
        <v>3</v>
      </c>
      <c r="B38" s="39"/>
      <c r="C38" s="40"/>
      <c r="D38" s="41" t="s">
        <v>31</v>
      </c>
      <c r="E38" s="42"/>
      <c r="F38" s="43"/>
      <c r="G38" s="42"/>
      <c r="H38" s="43"/>
      <c r="I38" s="44">
        <v>1000</v>
      </c>
      <c r="J38" s="44"/>
      <c r="K38" s="12"/>
    </row>
    <row r="39" spans="1:11" x14ac:dyDescent="0.2">
      <c r="A39" s="1" t="s">
        <v>3</v>
      </c>
      <c r="B39" s="33" t="s">
        <v>28</v>
      </c>
      <c r="C39" s="34" t="s">
        <v>120</v>
      </c>
      <c r="D39" s="35" t="s">
        <v>121</v>
      </c>
      <c r="E39" s="36">
        <v>301740</v>
      </c>
      <c r="F39" s="37">
        <v>224702.8</v>
      </c>
      <c r="G39" s="36">
        <v>3000</v>
      </c>
      <c r="H39" s="37">
        <v>9000</v>
      </c>
      <c r="I39" s="38">
        <v>30000</v>
      </c>
      <c r="J39" s="38">
        <f>E39-(F39+H39+I39)</f>
        <v>38037.200000000012</v>
      </c>
      <c r="K39" s="12"/>
    </row>
    <row r="40" spans="1:11" x14ac:dyDescent="0.2">
      <c r="A40" s="1" t="s">
        <v>3</v>
      </c>
      <c r="B40" s="39"/>
      <c r="C40" s="40"/>
      <c r="D40" s="41" t="s">
        <v>31</v>
      </c>
      <c r="E40" s="42"/>
      <c r="F40" s="43"/>
      <c r="G40" s="42"/>
      <c r="H40" s="43"/>
      <c r="I40" s="44">
        <v>30000</v>
      </c>
      <c r="J40" s="44"/>
      <c r="K40" s="12"/>
    </row>
    <row r="41" spans="1:11" x14ac:dyDescent="0.2">
      <c r="A41" s="1" t="s">
        <v>3</v>
      </c>
      <c r="B41" s="33" t="s">
        <v>28</v>
      </c>
      <c r="C41" s="34" t="s">
        <v>122</v>
      </c>
      <c r="D41" s="35" t="s">
        <v>123</v>
      </c>
      <c r="E41" s="36">
        <v>570000</v>
      </c>
      <c r="F41" s="37">
        <v>169822.81</v>
      </c>
      <c r="G41" s="36">
        <v>50000</v>
      </c>
      <c r="H41" s="37">
        <v>79000</v>
      </c>
      <c r="I41" s="38">
        <v>65000</v>
      </c>
      <c r="J41" s="38">
        <f>E41-(F41+H41+I41)</f>
        <v>256177.19</v>
      </c>
      <c r="K41" s="12"/>
    </row>
    <row r="42" spans="1:11" x14ac:dyDescent="0.2">
      <c r="A42" s="1" t="s">
        <v>3</v>
      </c>
      <c r="B42" s="39"/>
      <c r="C42" s="40"/>
      <c r="D42" s="41" t="s">
        <v>31</v>
      </c>
      <c r="E42" s="42"/>
      <c r="F42" s="43"/>
      <c r="G42" s="42"/>
      <c r="H42" s="43"/>
      <c r="I42" s="44">
        <v>65000</v>
      </c>
      <c r="J42" s="44"/>
      <c r="K42" s="12"/>
    </row>
    <row r="43" spans="1:11" x14ac:dyDescent="0.2">
      <c r="A43" s="1" t="s">
        <v>3</v>
      </c>
      <c r="B43" s="33" t="s">
        <v>28</v>
      </c>
      <c r="C43" s="34" t="s">
        <v>124</v>
      </c>
      <c r="D43" s="35" t="s">
        <v>125</v>
      </c>
      <c r="E43" s="36">
        <v>185290</v>
      </c>
      <c r="F43" s="37">
        <v>156895.97</v>
      </c>
      <c r="G43" s="36">
        <v>0</v>
      </c>
      <c r="H43" s="37">
        <v>0</v>
      </c>
      <c r="I43" s="38">
        <v>1000</v>
      </c>
      <c r="J43" s="38">
        <f>E43-(F43+H43+I43)</f>
        <v>27394.03</v>
      </c>
      <c r="K43" s="12"/>
    </row>
    <row r="44" spans="1:11" x14ac:dyDescent="0.2">
      <c r="A44" s="1" t="s">
        <v>3</v>
      </c>
      <c r="B44" s="39"/>
      <c r="C44" s="40"/>
      <c r="D44" s="41" t="s">
        <v>31</v>
      </c>
      <c r="E44" s="42"/>
      <c r="F44" s="43"/>
      <c r="G44" s="42"/>
      <c r="H44" s="43"/>
      <c r="I44" s="44">
        <v>1000</v>
      </c>
      <c r="J44" s="44"/>
      <c r="K44" s="12"/>
    </row>
    <row r="45" spans="1:11" x14ac:dyDescent="0.2">
      <c r="A45" s="1" t="s">
        <v>3</v>
      </c>
      <c r="B45" s="33" t="s">
        <v>28</v>
      </c>
      <c r="C45" s="34" t="s">
        <v>126</v>
      </c>
      <c r="D45" s="35" t="s">
        <v>127</v>
      </c>
      <c r="E45" s="36">
        <v>592349.47</v>
      </c>
      <c r="F45" s="37">
        <v>461056.26</v>
      </c>
      <c r="G45" s="36">
        <v>15000</v>
      </c>
      <c r="H45" s="37">
        <v>20000</v>
      </c>
      <c r="I45" s="38">
        <v>22000</v>
      </c>
      <c r="J45" s="38">
        <f>E45-(F45+H45+I45)</f>
        <v>89293.209999999963</v>
      </c>
      <c r="K45" s="12"/>
    </row>
    <row r="46" spans="1:11" x14ac:dyDescent="0.2">
      <c r="A46" s="1" t="s">
        <v>3</v>
      </c>
      <c r="B46" s="39"/>
      <c r="C46" s="40"/>
      <c r="D46" s="41" t="s">
        <v>31</v>
      </c>
      <c r="E46" s="42"/>
      <c r="F46" s="43"/>
      <c r="G46" s="42"/>
      <c r="H46" s="43"/>
      <c r="I46" s="44">
        <v>22000</v>
      </c>
      <c r="J46" s="44"/>
      <c r="K46" s="12"/>
    </row>
    <row r="47" spans="1:11" x14ac:dyDescent="0.2">
      <c r="A47" s="1" t="s">
        <v>3</v>
      </c>
      <c r="B47" s="33" t="s">
        <v>28</v>
      </c>
      <c r="C47" s="34" t="s">
        <v>128</v>
      </c>
      <c r="D47" s="35" t="s">
        <v>129</v>
      </c>
      <c r="E47" s="36">
        <v>397171</v>
      </c>
      <c r="F47" s="37">
        <v>354004.17</v>
      </c>
      <c r="G47" s="36">
        <v>0</v>
      </c>
      <c r="H47" s="37">
        <v>0</v>
      </c>
      <c r="I47" s="38">
        <v>2000</v>
      </c>
      <c r="J47" s="38">
        <f>E47-(F47+H47+I47)</f>
        <v>41166.830000000016</v>
      </c>
      <c r="K47" s="12"/>
    </row>
    <row r="48" spans="1:11" x14ac:dyDescent="0.2">
      <c r="A48" s="1" t="s">
        <v>3</v>
      </c>
      <c r="B48" s="39"/>
      <c r="C48" s="40"/>
      <c r="D48" s="41" t="s">
        <v>31</v>
      </c>
      <c r="E48" s="42"/>
      <c r="F48" s="43"/>
      <c r="G48" s="42"/>
      <c r="H48" s="43"/>
      <c r="I48" s="44">
        <v>2000</v>
      </c>
      <c r="J48" s="44"/>
      <c r="K48" s="12"/>
    </row>
    <row r="49" spans="1:11" x14ac:dyDescent="0.2">
      <c r="A49" s="1" t="s">
        <v>3</v>
      </c>
      <c r="B49" s="33" t="s">
        <v>28</v>
      </c>
      <c r="C49" s="34" t="s">
        <v>130</v>
      </c>
      <c r="D49" s="35" t="s">
        <v>131</v>
      </c>
      <c r="E49" s="36">
        <v>960100</v>
      </c>
      <c r="F49" s="37">
        <v>910418.39</v>
      </c>
      <c r="G49" s="36">
        <v>0</v>
      </c>
      <c r="H49" s="37">
        <v>6200</v>
      </c>
      <c r="I49" s="38">
        <v>1000</v>
      </c>
      <c r="J49" s="38">
        <f>E49-(F49+H49+I49)</f>
        <v>42481.609999999986</v>
      </c>
      <c r="K49" s="12"/>
    </row>
    <row r="50" spans="1:11" x14ac:dyDescent="0.2">
      <c r="A50" s="1" t="s">
        <v>3</v>
      </c>
      <c r="B50" s="39"/>
      <c r="C50" s="40"/>
      <c r="D50" s="41" t="s">
        <v>31</v>
      </c>
      <c r="E50" s="42"/>
      <c r="F50" s="43"/>
      <c r="G50" s="42"/>
      <c r="H50" s="43"/>
      <c r="I50" s="44">
        <v>1000</v>
      </c>
      <c r="J50" s="44"/>
      <c r="K50" s="12"/>
    </row>
    <row r="51" spans="1:11" x14ac:dyDescent="0.2">
      <c r="A51" s="1" t="s">
        <v>3</v>
      </c>
      <c r="B51" s="33" t="s">
        <v>28</v>
      </c>
      <c r="C51" s="34" t="s">
        <v>132</v>
      </c>
      <c r="D51" s="35" t="s">
        <v>133</v>
      </c>
      <c r="E51" s="36">
        <v>287760</v>
      </c>
      <c r="F51" s="37">
        <v>263353.11</v>
      </c>
      <c r="G51" s="36">
        <v>8000</v>
      </c>
      <c r="H51" s="37">
        <v>8000</v>
      </c>
      <c r="I51" s="38">
        <v>6000</v>
      </c>
      <c r="J51" s="38">
        <f>E51-(F51+H51+I51)</f>
        <v>10406.890000000014</v>
      </c>
      <c r="K51" s="12"/>
    </row>
    <row r="52" spans="1:11" x14ac:dyDescent="0.2">
      <c r="A52" s="1" t="s">
        <v>3</v>
      </c>
      <c r="B52" s="39"/>
      <c r="C52" s="40"/>
      <c r="D52" s="41" t="s">
        <v>31</v>
      </c>
      <c r="E52" s="42"/>
      <c r="F52" s="43"/>
      <c r="G52" s="42"/>
      <c r="H52" s="43"/>
      <c r="I52" s="44">
        <v>6000</v>
      </c>
      <c r="J52" s="44"/>
      <c r="K52" s="12"/>
    </row>
    <row r="53" spans="1:11" x14ac:dyDescent="0.2">
      <c r="A53" s="1" t="s">
        <v>3</v>
      </c>
      <c r="B53" s="33" t="s">
        <v>28</v>
      </c>
      <c r="C53" s="34" t="s">
        <v>134</v>
      </c>
      <c r="D53" s="35" t="s">
        <v>135</v>
      </c>
      <c r="E53" s="36">
        <v>381200</v>
      </c>
      <c r="F53" s="37">
        <v>302396.59999999998</v>
      </c>
      <c r="G53" s="36">
        <v>25000</v>
      </c>
      <c r="H53" s="37">
        <v>25000</v>
      </c>
      <c r="I53" s="38">
        <v>35500</v>
      </c>
      <c r="J53" s="38">
        <f>E53-(F53+H53+I53)</f>
        <v>18303.400000000023</v>
      </c>
      <c r="K53" s="12"/>
    </row>
    <row r="54" spans="1:11" x14ac:dyDescent="0.2">
      <c r="A54" s="1" t="s">
        <v>3</v>
      </c>
      <c r="B54" s="39"/>
      <c r="C54" s="40"/>
      <c r="D54" s="41" t="s">
        <v>31</v>
      </c>
      <c r="E54" s="42"/>
      <c r="F54" s="43"/>
      <c r="G54" s="42"/>
      <c r="H54" s="43"/>
      <c r="I54" s="44">
        <v>35500</v>
      </c>
      <c r="J54" s="44"/>
      <c r="K54" s="12"/>
    </row>
    <row r="55" spans="1:11" x14ac:dyDescent="0.2">
      <c r="A55" s="1" t="s">
        <v>3</v>
      </c>
      <c r="B55" s="33" t="s">
        <v>28</v>
      </c>
      <c r="C55" s="34" t="s">
        <v>136</v>
      </c>
      <c r="D55" s="35" t="s">
        <v>137</v>
      </c>
      <c r="E55" s="36">
        <v>1440000.3</v>
      </c>
      <c r="F55" s="37">
        <v>1405472.32</v>
      </c>
      <c r="G55" s="36">
        <v>0</v>
      </c>
      <c r="H55" s="37">
        <v>1000</v>
      </c>
      <c r="I55" s="38">
        <v>2500</v>
      </c>
      <c r="J55" s="38">
        <f>E55-(F55+H55+I55)</f>
        <v>31027.979999999981</v>
      </c>
      <c r="K55" s="12"/>
    </row>
    <row r="56" spans="1:11" x14ac:dyDescent="0.2">
      <c r="A56" s="1" t="s">
        <v>3</v>
      </c>
      <c r="B56" s="39"/>
      <c r="C56" s="40"/>
      <c r="D56" s="41" t="s">
        <v>31</v>
      </c>
      <c r="E56" s="42"/>
      <c r="F56" s="43"/>
      <c r="G56" s="42"/>
      <c r="H56" s="43"/>
      <c r="I56" s="44">
        <v>2500</v>
      </c>
      <c r="J56" s="44"/>
      <c r="K56" s="12"/>
    </row>
    <row r="57" spans="1:11" x14ac:dyDescent="0.2">
      <c r="A57" s="1" t="s">
        <v>3</v>
      </c>
      <c r="B57" s="33" t="s">
        <v>28</v>
      </c>
      <c r="C57" s="34" t="s">
        <v>138</v>
      </c>
      <c r="D57" s="35" t="s">
        <v>139</v>
      </c>
      <c r="E57" s="36">
        <v>804030</v>
      </c>
      <c r="F57" s="37">
        <v>618750.32999999996</v>
      </c>
      <c r="G57" s="36">
        <v>26000</v>
      </c>
      <c r="H57" s="37">
        <v>26000</v>
      </c>
      <c r="I57" s="38">
        <v>12000</v>
      </c>
      <c r="J57" s="38">
        <f>E57-(F57+H57+I57)</f>
        <v>147279.67000000004</v>
      </c>
      <c r="K57" s="12"/>
    </row>
    <row r="58" spans="1:11" x14ac:dyDescent="0.2">
      <c r="A58" s="1" t="s">
        <v>3</v>
      </c>
      <c r="B58" s="39"/>
      <c r="C58" s="40"/>
      <c r="D58" s="41" t="s">
        <v>31</v>
      </c>
      <c r="E58" s="42"/>
      <c r="F58" s="43"/>
      <c r="G58" s="42"/>
      <c r="H58" s="43"/>
      <c r="I58" s="44">
        <v>12000</v>
      </c>
      <c r="J58" s="44"/>
      <c r="K58" s="12"/>
    </row>
    <row r="59" spans="1:11" x14ac:dyDescent="0.2">
      <c r="A59" s="1" t="s">
        <v>3</v>
      </c>
      <c r="B59" s="33" t="s">
        <v>28</v>
      </c>
      <c r="C59" s="34" t="s">
        <v>140</v>
      </c>
      <c r="D59" s="35" t="s">
        <v>141</v>
      </c>
      <c r="E59" s="36">
        <v>619400</v>
      </c>
      <c r="F59" s="37">
        <v>344648.46</v>
      </c>
      <c r="G59" s="36">
        <v>10000</v>
      </c>
      <c r="H59" s="37">
        <v>24000</v>
      </c>
      <c r="I59" s="38">
        <v>20000</v>
      </c>
      <c r="J59" s="38">
        <f>E59-(F59+H59+I59)</f>
        <v>230751.53999999998</v>
      </c>
      <c r="K59" s="12"/>
    </row>
    <row r="60" spans="1:11" x14ac:dyDescent="0.2">
      <c r="A60" s="1" t="s">
        <v>3</v>
      </c>
      <c r="B60" s="39"/>
      <c r="C60" s="40"/>
      <c r="D60" s="41" t="s">
        <v>31</v>
      </c>
      <c r="E60" s="42"/>
      <c r="F60" s="43"/>
      <c r="G60" s="42"/>
      <c r="H60" s="43"/>
      <c r="I60" s="44">
        <v>20000</v>
      </c>
      <c r="J60" s="44"/>
      <c r="K60" s="12"/>
    </row>
    <row r="61" spans="1:11" x14ac:dyDescent="0.2">
      <c r="A61" s="1" t="s">
        <v>3</v>
      </c>
      <c r="B61" s="33" t="s">
        <v>28</v>
      </c>
      <c r="C61" s="34" t="s">
        <v>142</v>
      </c>
      <c r="D61" s="35" t="s">
        <v>143</v>
      </c>
      <c r="E61" s="36">
        <v>528000</v>
      </c>
      <c r="F61" s="37">
        <v>464162.08</v>
      </c>
      <c r="G61" s="36">
        <v>0</v>
      </c>
      <c r="H61" s="37">
        <v>180</v>
      </c>
      <c r="I61" s="38">
        <v>8000</v>
      </c>
      <c r="J61" s="38">
        <f>E61-(F61+H61+I61)</f>
        <v>55657.919999999984</v>
      </c>
      <c r="K61" s="12"/>
    </row>
    <row r="62" spans="1:11" x14ac:dyDescent="0.2">
      <c r="A62" s="1" t="s">
        <v>3</v>
      </c>
      <c r="B62" s="39"/>
      <c r="C62" s="40"/>
      <c r="D62" s="41" t="s">
        <v>31</v>
      </c>
      <c r="E62" s="42"/>
      <c r="F62" s="43"/>
      <c r="G62" s="42"/>
      <c r="H62" s="43"/>
      <c r="I62" s="44">
        <v>8000</v>
      </c>
      <c r="J62" s="44"/>
      <c r="K62" s="12"/>
    </row>
    <row r="63" spans="1:11" x14ac:dyDescent="0.2">
      <c r="A63" s="1" t="s">
        <v>3</v>
      </c>
      <c r="B63" s="33" t="s">
        <v>28</v>
      </c>
      <c r="C63" s="34" t="s">
        <v>144</v>
      </c>
      <c r="D63" s="35" t="s">
        <v>145</v>
      </c>
      <c r="E63" s="36">
        <v>260000.39</v>
      </c>
      <c r="F63" s="37">
        <v>132594.85</v>
      </c>
      <c r="G63" s="36">
        <v>0</v>
      </c>
      <c r="H63" s="37">
        <v>8000</v>
      </c>
      <c r="I63" s="38">
        <v>53000</v>
      </c>
      <c r="J63" s="38">
        <f>E63-(F63+H63+I63)</f>
        <v>66405.540000000008</v>
      </c>
      <c r="K63" s="12"/>
    </row>
    <row r="64" spans="1:11" x14ac:dyDescent="0.2">
      <c r="A64" s="1" t="s">
        <v>3</v>
      </c>
      <c r="B64" s="39"/>
      <c r="C64" s="40"/>
      <c r="D64" s="41" t="s">
        <v>31</v>
      </c>
      <c r="E64" s="42"/>
      <c r="F64" s="43"/>
      <c r="G64" s="42"/>
      <c r="H64" s="43"/>
      <c r="I64" s="44">
        <v>53000</v>
      </c>
      <c r="J64" s="44"/>
      <c r="K64" s="12"/>
    </row>
    <row r="65" spans="1:11" x14ac:dyDescent="0.2">
      <c r="A65" s="1" t="s">
        <v>3</v>
      </c>
      <c r="B65" s="33" t="s">
        <v>28</v>
      </c>
      <c r="C65" s="34" t="s">
        <v>146</v>
      </c>
      <c r="D65" s="35" t="s">
        <v>147</v>
      </c>
      <c r="E65" s="36">
        <v>392498.47</v>
      </c>
      <c r="F65" s="37">
        <v>333736</v>
      </c>
      <c r="G65" s="36">
        <v>1400</v>
      </c>
      <c r="H65" s="37">
        <v>1660</v>
      </c>
      <c r="I65" s="38">
        <v>8000</v>
      </c>
      <c r="J65" s="38">
        <f>E65-(F65+H65+I65)</f>
        <v>49102.469999999972</v>
      </c>
      <c r="K65" s="12"/>
    </row>
    <row r="66" spans="1:11" x14ac:dyDescent="0.2">
      <c r="A66" s="1" t="s">
        <v>3</v>
      </c>
      <c r="B66" s="39"/>
      <c r="C66" s="40"/>
      <c r="D66" s="41" t="s">
        <v>31</v>
      </c>
      <c r="E66" s="42"/>
      <c r="F66" s="43"/>
      <c r="G66" s="42"/>
      <c r="H66" s="43"/>
      <c r="I66" s="44">
        <v>8000</v>
      </c>
      <c r="J66" s="44"/>
      <c r="K66" s="12"/>
    </row>
    <row r="67" spans="1:11" x14ac:dyDescent="0.2">
      <c r="A67" s="1" t="s">
        <v>3</v>
      </c>
      <c r="B67" s="33" t="s">
        <v>28</v>
      </c>
      <c r="C67" s="34" t="s">
        <v>148</v>
      </c>
      <c r="D67" s="35" t="s">
        <v>149</v>
      </c>
      <c r="E67" s="36">
        <v>1370430</v>
      </c>
      <c r="F67" s="37">
        <v>1095242.8799999999</v>
      </c>
      <c r="G67" s="36">
        <v>3000</v>
      </c>
      <c r="H67" s="37">
        <v>3000</v>
      </c>
      <c r="I67" s="38">
        <v>2000</v>
      </c>
      <c r="J67" s="38">
        <f>E67-(F67+H67+I67)</f>
        <v>270187.12000000011</v>
      </c>
      <c r="K67" s="12"/>
    </row>
    <row r="68" spans="1:11" x14ac:dyDescent="0.2">
      <c r="A68" s="1" t="s">
        <v>3</v>
      </c>
      <c r="B68" s="39"/>
      <c r="C68" s="40"/>
      <c r="D68" s="41" t="s">
        <v>31</v>
      </c>
      <c r="E68" s="42"/>
      <c r="F68" s="43"/>
      <c r="G68" s="42"/>
      <c r="H68" s="43"/>
      <c r="I68" s="44">
        <v>2000</v>
      </c>
      <c r="J68" s="44"/>
      <c r="K68" s="12"/>
    </row>
    <row r="69" spans="1:11" x14ac:dyDescent="0.2">
      <c r="A69" s="1" t="s">
        <v>3</v>
      </c>
      <c r="B69" s="33" t="s">
        <v>28</v>
      </c>
      <c r="C69" s="34" t="s">
        <v>150</v>
      </c>
      <c r="D69" s="35" t="s">
        <v>151</v>
      </c>
      <c r="E69" s="36">
        <v>832000.01</v>
      </c>
      <c r="F69" s="37">
        <v>263726.7</v>
      </c>
      <c r="G69" s="36">
        <v>150000</v>
      </c>
      <c r="H69" s="37">
        <v>150000</v>
      </c>
      <c r="I69" s="38">
        <v>55000</v>
      </c>
      <c r="J69" s="38">
        <f>E69-(F69+H69+I69)</f>
        <v>363273.31</v>
      </c>
      <c r="K69" s="12"/>
    </row>
    <row r="70" spans="1:11" x14ac:dyDescent="0.2">
      <c r="A70" s="1" t="s">
        <v>3</v>
      </c>
      <c r="B70" s="39"/>
      <c r="C70" s="40"/>
      <c r="D70" s="41" t="s">
        <v>31</v>
      </c>
      <c r="E70" s="42"/>
      <c r="F70" s="43"/>
      <c r="G70" s="42"/>
      <c r="H70" s="43"/>
      <c r="I70" s="44">
        <v>55000</v>
      </c>
      <c r="J70" s="44"/>
      <c r="K70" s="12"/>
    </row>
    <row r="71" spans="1:11" x14ac:dyDescent="0.2">
      <c r="A71" s="1" t="s">
        <v>3</v>
      </c>
      <c r="B71" s="33" t="s">
        <v>28</v>
      </c>
      <c r="C71" s="34" t="s">
        <v>152</v>
      </c>
      <c r="D71" s="35" t="s">
        <v>153</v>
      </c>
      <c r="E71" s="36">
        <v>393360</v>
      </c>
      <c r="F71" s="37">
        <v>339925.16</v>
      </c>
      <c r="G71" s="36">
        <v>12500</v>
      </c>
      <c r="H71" s="37">
        <v>26000</v>
      </c>
      <c r="I71" s="38">
        <v>15000</v>
      </c>
      <c r="J71" s="38">
        <f>E71-(F71+H71+I71)</f>
        <v>12434.840000000026</v>
      </c>
      <c r="K71" s="12"/>
    </row>
    <row r="72" spans="1:11" x14ac:dyDescent="0.2">
      <c r="A72" s="1" t="s">
        <v>3</v>
      </c>
      <c r="B72" s="39"/>
      <c r="C72" s="40"/>
      <c r="D72" s="41" t="s">
        <v>31</v>
      </c>
      <c r="E72" s="42"/>
      <c r="F72" s="43"/>
      <c r="G72" s="42"/>
      <c r="H72" s="43"/>
      <c r="I72" s="44">
        <v>15000</v>
      </c>
      <c r="J72" s="44"/>
      <c r="K72" s="12"/>
    </row>
    <row r="73" spans="1:11" x14ac:dyDescent="0.2">
      <c r="A73" s="1" t="s">
        <v>3</v>
      </c>
      <c r="B73" s="33" t="s">
        <v>28</v>
      </c>
      <c r="C73" s="34" t="s">
        <v>154</v>
      </c>
      <c r="D73" s="35" t="s">
        <v>155</v>
      </c>
      <c r="E73" s="36">
        <v>231320</v>
      </c>
      <c r="F73" s="37">
        <v>212009.88</v>
      </c>
      <c r="G73" s="36">
        <v>0</v>
      </c>
      <c r="H73" s="37">
        <v>11000</v>
      </c>
      <c r="I73" s="38">
        <v>500</v>
      </c>
      <c r="J73" s="38">
        <f>E73-(F73+H73+I73)</f>
        <v>7810.1199999999953</v>
      </c>
      <c r="K73" s="12"/>
    </row>
    <row r="74" spans="1:11" x14ac:dyDescent="0.2">
      <c r="A74" s="1" t="s">
        <v>3</v>
      </c>
      <c r="B74" s="39"/>
      <c r="C74" s="40"/>
      <c r="D74" s="41" t="s">
        <v>31</v>
      </c>
      <c r="E74" s="42"/>
      <c r="F74" s="43"/>
      <c r="G74" s="42"/>
      <c r="H74" s="43"/>
      <c r="I74" s="44">
        <v>500</v>
      </c>
      <c r="J74" s="44"/>
      <c r="K74" s="12"/>
    </row>
    <row r="75" spans="1:11" x14ac:dyDescent="0.2">
      <c r="A75" s="1" t="s">
        <v>3</v>
      </c>
      <c r="B75" s="33" t="s">
        <v>28</v>
      </c>
      <c r="C75" s="34" t="s">
        <v>156</v>
      </c>
      <c r="D75" s="35" t="s">
        <v>157</v>
      </c>
      <c r="E75" s="36">
        <v>291065.5</v>
      </c>
      <c r="F75" s="37">
        <v>256739.3</v>
      </c>
      <c r="G75" s="36">
        <v>0</v>
      </c>
      <c r="H75" s="37">
        <v>4000</v>
      </c>
      <c r="I75" s="38">
        <v>1000</v>
      </c>
      <c r="J75" s="38">
        <f>E75-(F75+H75+I75)</f>
        <v>29326.200000000012</v>
      </c>
      <c r="K75" s="12"/>
    </row>
    <row r="76" spans="1:11" x14ac:dyDescent="0.2">
      <c r="A76" s="1" t="s">
        <v>3</v>
      </c>
      <c r="B76" s="39"/>
      <c r="C76" s="40"/>
      <c r="D76" s="41" t="s">
        <v>31</v>
      </c>
      <c r="E76" s="42"/>
      <c r="F76" s="43"/>
      <c r="G76" s="42"/>
      <c r="H76" s="43"/>
      <c r="I76" s="44">
        <v>1000</v>
      </c>
      <c r="J76" s="44"/>
      <c r="K76" s="12"/>
    </row>
    <row r="77" spans="1:11" x14ac:dyDescent="0.2">
      <c r="A77" s="1" t="s">
        <v>3</v>
      </c>
      <c r="B77" s="33" t="s">
        <v>28</v>
      </c>
      <c r="C77" s="34" t="s">
        <v>158</v>
      </c>
      <c r="D77" s="35" t="s">
        <v>159</v>
      </c>
      <c r="E77" s="36">
        <v>852178</v>
      </c>
      <c r="F77" s="37">
        <v>719684.53</v>
      </c>
      <c r="G77" s="36">
        <v>40000</v>
      </c>
      <c r="H77" s="37">
        <v>67000</v>
      </c>
      <c r="I77" s="38">
        <v>45000</v>
      </c>
      <c r="J77" s="38">
        <f>E77-(F77+H77+I77)</f>
        <v>20493.469999999972</v>
      </c>
      <c r="K77" s="12"/>
    </row>
    <row r="78" spans="1:11" x14ac:dyDescent="0.2">
      <c r="A78" s="1" t="s">
        <v>3</v>
      </c>
      <c r="B78" s="39"/>
      <c r="C78" s="40"/>
      <c r="D78" s="41" t="s">
        <v>31</v>
      </c>
      <c r="E78" s="42"/>
      <c r="F78" s="43"/>
      <c r="G78" s="42"/>
      <c r="H78" s="43"/>
      <c r="I78" s="44">
        <v>45000</v>
      </c>
      <c r="J78" s="44"/>
      <c r="K78" s="12"/>
    </row>
    <row r="79" spans="1:11" x14ac:dyDescent="0.2">
      <c r="A79" s="1" t="s">
        <v>3</v>
      </c>
      <c r="B79" s="33" t="s">
        <v>28</v>
      </c>
      <c r="C79" s="34" t="s">
        <v>160</v>
      </c>
      <c r="D79" s="35" t="s">
        <v>161</v>
      </c>
      <c r="E79" s="36">
        <v>200000</v>
      </c>
      <c r="F79" s="37">
        <v>32709.41</v>
      </c>
      <c r="G79" s="36">
        <v>6000</v>
      </c>
      <c r="H79" s="37">
        <v>6000</v>
      </c>
      <c r="I79" s="38">
        <v>20000</v>
      </c>
      <c r="J79" s="38">
        <f>E79-(F79+H79+I79)</f>
        <v>141290.59</v>
      </c>
      <c r="K79" s="12"/>
    </row>
    <row r="80" spans="1:11" x14ac:dyDescent="0.2">
      <c r="A80" s="1" t="s">
        <v>3</v>
      </c>
      <c r="B80" s="39"/>
      <c r="C80" s="40"/>
      <c r="D80" s="41" t="s">
        <v>31</v>
      </c>
      <c r="E80" s="42"/>
      <c r="F80" s="43"/>
      <c r="G80" s="42"/>
      <c r="H80" s="43"/>
      <c r="I80" s="44">
        <v>20000</v>
      </c>
      <c r="J80" s="44"/>
      <c r="K80" s="12"/>
    </row>
    <row r="81" spans="1:11" x14ac:dyDescent="0.2">
      <c r="A81" s="1" t="s">
        <v>3</v>
      </c>
      <c r="B81" s="33" t="s">
        <v>28</v>
      </c>
      <c r="C81" s="34" t="s">
        <v>162</v>
      </c>
      <c r="D81" s="35" t="s">
        <v>163</v>
      </c>
      <c r="E81" s="36">
        <v>1087000.17</v>
      </c>
      <c r="F81" s="37">
        <v>65793.960000000006</v>
      </c>
      <c r="G81" s="36">
        <v>5000</v>
      </c>
      <c r="H81" s="37">
        <v>8216.5</v>
      </c>
      <c r="I81" s="38">
        <v>34000</v>
      </c>
      <c r="J81" s="38">
        <f>E81-(F81+H81+I81)</f>
        <v>978989.71</v>
      </c>
      <c r="K81" s="12"/>
    </row>
    <row r="82" spans="1:11" x14ac:dyDescent="0.2">
      <c r="A82" s="1" t="s">
        <v>3</v>
      </c>
      <c r="B82" s="39"/>
      <c r="C82" s="40"/>
      <c r="D82" s="41" t="s">
        <v>31</v>
      </c>
      <c r="E82" s="42"/>
      <c r="F82" s="43"/>
      <c r="G82" s="42"/>
      <c r="H82" s="43"/>
      <c r="I82" s="44">
        <v>34000</v>
      </c>
      <c r="J82" s="44"/>
      <c r="K82" s="12"/>
    </row>
    <row r="83" spans="1:11" x14ac:dyDescent="0.2">
      <c r="A83" s="1" t="s">
        <v>3</v>
      </c>
      <c r="B83" s="33" t="s">
        <v>28</v>
      </c>
      <c r="C83" s="34" t="s">
        <v>164</v>
      </c>
      <c r="D83" s="35" t="s">
        <v>165</v>
      </c>
      <c r="E83" s="36">
        <v>17600000</v>
      </c>
      <c r="F83" s="37">
        <v>8330722.4500000002</v>
      </c>
      <c r="G83" s="36">
        <v>348000</v>
      </c>
      <c r="H83" s="37">
        <v>595500</v>
      </c>
      <c r="I83" s="38">
        <v>1450000</v>
      </c>
      <c r="J83" s="38">
        <f>E83-(F83+H83+I83)</f>
        <v>7223777.5500000007</v>
      </c>
      <c r="K83" s="12"/>
    </row>
    <row r="84" spans="1:11" x14ac:dyDescent="0.2">
      <c r="A84" s="1" t="s">
        <v>3</v>
      </c>
      <c r="B84" s="39"/>
      <c r="C84" s="40"/>
      <c r="D84" s="41" t="s">
        <v>1259</v>
      </c>
      <c r="E84" s="42"/>
      <c r="F84" s="43"/>
      <c r="G84" s="42"/>
      <c r="H84" s="43"/>
      <c r="I84" s="44">
        <v>800000</v>
      </c>
      <c r="J84" s="44"/>
      <c r="K84" s="12"/>
    </row>
    <row r="85" spans="1:11" x14ac:dyDescent="0.2">
      <c r="A85" s="1" t="s">
        <v>3</v>
      </c>
      <c r="B85" s="39"/>
      <c r="C85" s="40"/>
      <c r="D85" s="41" t="s">
        <v>31</v>
      </c>
      <c r="E85" s="42"/>
      <c r="F85" s="43"/>
      <c r="G85" s="42"/>
      <c r="H85" s="43"/>
      <c r="I85" s="44">
        <v>650000</v>
      </c>
      <c r="J85" s="44"/>
      <c r="K85" s="12"/>
    </row>
    <row r="86" spans="1:11" x14ac:dyDescent="0.2">
      <c r="A86" s="1" t="s">
        <v>3</v>
      </c>
      <c r="B86" s="33" t="s">
        <v>28</v>
      </c>
      <c r="C86" s="34" t="s">
        <v>166</v>
      </c>
      <c r="D86" s="35" t="s">
        <v>167</v>
      </c>
      <c r="E86" s="36">
        <v>55000</v>
      </c>
      <c r="F86" s="37">
        <v>0</v>
      </c>
      <c r="G86" s="36">
        <v>2000</v>
      </c>
      <c r="H86" s="37">
        <v>2000</v>
      </c>
      <c r="I86" s="38">
        <v>1000</v>
      </c>
      <c r="J86" s="38">
        <f>E86-(F86+H86+I86)</f>
        <v>52000</v>
      </c>
      <c r="K86" s="12"/>
    </row>
    <row r="87" spans="1:11" x14ac:dyDescent="0.2">
      <c r="A87" s="1" t="s">
        <v>3</v>
      </c>
      <c r="B87" s="39"/>
      <c r="C87" s="40"/>
      <c r="D87" s="41" t="s">
        <v>31</v>
      </c>
      <c r="E87" s="42"/>
      <c r="F87" s="43"/>
      <c r="G87" s="42"/>
      <c r="H87" s="43"/>
      <c r="I87" s="44">
        <v>1000</v>
      </c>
      <c r="J87" s="44"/>
      <c r="K87" s="12"/>
    </row>
    <row r="88" spans="1:11" x14ac:dyDescent="0.2">
      <c r="A88" s="1" t="s">
        <v>3</v>
      </c>
      <c r="B88" s="33" t="s">
        <v>28</v>
      </c>
      <c r="C88" s="34" t="s">
        <v>168</v>
      </c>
      <c r="D88" s="35" t="s">
        <v>169</v>
      </c>
      <c r="E88" s="36">
        <v>211230.39</v>
      </c>
      <c r="F88" s="37">
        <v>150145.67000000001</v>
      </c>
      <c r="G88" s="36">
        <v>0</v>
      </c>
      <c r="H88" s="37">
        <v>200</v>
      </c>
      <c r="I88" s="38">
        <v>2000</v>
      </c>
      <c r="J88" s="38">
        <f>E88-(F88+H88+I88)</f>
        <v>58884.72</v>
      </c>
      <c r="K88" s="12"/>
    </row>
    <row r="89" spans="1:11" x14ac:dyDescent="0.2">
      <c r="A89" s="1" t="s">
        <v>3</v>
      </c>
      <c r="B89" s="39"/>
      <c r="C89" s="40"/>
      <c r="D89" s="41" t="s">
        <v>31</v>
      </c>
      <c r="E89" s="42"/>
      <c r="F89" s="43"/>
      <c r="G89" s="42"/>
      <c r="H89" s="43"/>
      <c r="I89" s="44">
        <v>2000</v>
      </c>
      <c r="J89" s="44"/>
      <c r="K89" s="12"/>
    </row>
    <row r="90" spans="1:11" x14ac:dyDescent="0.2">
      <c r="A90" s="1" t="s">
        <v>3</v>
      </c>
      <c r="B90" s="33" t="s">
        <v>28</v>
      </c>
      <c r="C90" s="34" t="s">
        <v>170</v>
      </c>
      <c r="D90" s="35" t="s">
        <v>171</v>
      </c>
      <c r="E90" s="36">
        <v>423551</v>
      </c>
      <c r="F90" s="37">
        <v>341966.63</v>
      </c>
      <c r="G90" s="36">
        <v>35000</v>
      </c>
      <c r="H90" s="37">
        <v>78000</v>
      </c>
      <c r="I90" s="38">
        <v>27000</v>
      </c>
      <c r="J90" s="38">
        <f>E90-(F90+H90+I90)</f>
        <v>-23415.630000000005</v>
      </c>
      <c r="K90" s="12"/>
    </row>
    <row r="91" spans="1:11" x14ac:dyDescent="0.2">
      <c r="A91" s="1" t="s">
        <v>3</v>
      </c>
      <c r="B91" s="39"/>
      <c r="C91" s="40"/>
      <c r="D91" s="41" t="s">
        <v>31</v>
      </c>
      <c r="E91" s="42"/>
      <c r="F91" s="43"/>
      <c r="G91" s="42"/>
      <c r="H91" s="43"/>
      <c r="I91" s="44">
        <v>27000</v>
      </c>
      <c r="J91" s="44"/>
      <c r="K91" s="12"/>
    </row>
    <row r="92" spans="1:11" x14ac:dyDescent="0.2">
      <c r="A92" s="1" t="s">
        <v>3</v>
      </c>
      <c r="B92" s="33" t="s">
        <v>28</v>
      </c>
      <c r="C92" s="34" t="s">
        <v>172</v>
      </c>
      <c r="D92" s="35" t="s">
        <v>173</v>
      </c>
      <c r="E92" s="36">
        <v>55000</v>
      </c>
      <c r="F92" s="37">
        <v>1751.24</v>
      </c>
      <c r="G92" s="36">
        <v>0</v>
      </c>
      <c r="H92" s="37">
        <v>60</v>
      </c>
      <c r="I92" s="38">
        <v>1000</v>
      </c>
      <c r="J92" s="38">
        <f>E92-(F92+H92+I92)</f>
        <v>52188.76</v>
      </c>
      <c r="K92" s="12"/>
    </row>
    <row r="93" spans="1:11" x14ac:dyDescent="0.2">
      <c r="A93" s="1" t="s">
        <v>3</v>
      </c>
      <c r="B93" s="39"/>
      <c r="C93" s="40"/>
      <c r="D93" s="41" t="s">
        <v>31</v>
      </c>
      <c r="E93" s="42"/>
      <c r="F93" s="43"/>
      <c r="G93" s="42"/>
      <c r="H93" s="43"/>
      <c r="I93" s="44">
        <v>1000</v>
      </c>
      <c r="J93" s="44"/>
      <c r="K93" s="12"/>
    </row>
    <row r="94" spans="1:11" x14ac:dyDescent="0.2">
      <c r="A94" s="1" t="s">
        <v>3</v>
      </c>
      <c r="B94" s="33" t="s">
        <v>28</v>
      </c>
      <c r="C94" s="34" t="s">
        <v>174</v>
      </c>
      <c r="D94" s="35" t="s">
        <v>175</v>
      </c>
      <c r="E94" s="36">
        <v>396800</v>
      </c>
      <c r="F94" s="37">
        <v>219091.46</v>
      </c>
      <c r="G94" s="36">
        <v>52500</v>
      </c>
      <c r="H94" s="37">
        <v>122500</v>
      </c>
      <c r="I94" s="38">
        <v>10000</v>
      </c>
      <c r="J94" s="38">
        <f>E94-(F94+H94+I94)</f>
        <v>45208.540000000037</v>
      </c>
      <c r="K94" s="12"/>
    </row>
    <row r="95" spans="1:11" x14ac:dyDescent="0.2">
      <c r="A95" s="1" t="s">
        <v>3</v>
      </c>
      <c r="B95" s="39"/>
      <c r="C95" s="40"/>
      <c r="D95" s="41" t="s">
        <v>31</v>
      </c>
      <c r="E95" s="42"/>
      <c r="F95" s="43"/>
      <c r="G95" s="42"/>
      <c r="H95" s="43"/>
      <c r="I95" s="44">
        <v>10000</v>
      </c>
      <c r="J95" s="44"/>
      <c r="K95" s="12"/>
    </row>
    <row r="96" spans="1:11" x14ac:dyDescent="0.2">
      <c r="A96" s="1" t="s">
        <v>3</v>
      </c>
      <c r="B96" s="33" t="s">
        <v>28</v>
      </c>
      <c r="C96" s="34" t="s">
        <v>176</v>
      </c>
      <c r="D96" s="35" t="s">
        <v>177</v>
      </c>
      <c r="E96" s="36">
        <v>120000.3</v>
      </c>
      <c r="F96" s="37">
        <v>94556.33</v>
      </c>
      <c r="G96" s="36">
        <v>0</v>
      </c>
      <c r="H96" s="37">
        <v>900</v>
      </c>
      <c r="I96" s="38">
        <v>700</v>
      </c>
      <c r="J96" s="38">
        <f>E96-(F96+H96+I96)</f>
        <v>23843.97</v>
      </c>
      <c r="K96" s="12"/>
    </row>
    <row r="97" spans="1:11" x14ac:dyDescent="0.2">
      <c r="A97" s="1" t="s">
        <v>3</v>
      </c>
      <c r="B97" s="39"/>
      <c r="C97" s="40"/>
      <c r="D97" s="41" t="s">
        <v>31</v>
      </c>
      <c r="E97" s="42"/>
      <c r="F97" s="43"/>
      <c r="G97" s="42"/>
      <c r="H97" s="43"/>
      <c r="I97" s="44">
        <v>700</v>
      </c>
      <c r="J97" s="44"/>
      <c r="K97" s="12"/>
    </row>
    <row r="98" spans="1:11" x14ac:dyDescent="0.2">
      <c r="A98" s="1" t="s">
        <v>3</v>
      </c>
      <c r="B98" s="33" t="s">
        <v>28</v>
      </c>
      <c r="C98" s="34" t="s">
        <v>178</v>
      </c>
      <c r="D98" s="35" t="s">
        <v>179</v>
      </c>
      <c r="E98" s="36">
        <v>86000</v>
      </c>
      <c r="F98" s="37">
        <v>4159.62</v>
      </c>
      <c r="G98" s="36">
        <v>3000</v>
      </c>
      <c r="H98" s="37">
        <v>3000</v>
      </c>
      <c r="I98" s="38">
        <v>2000</v>
      </c>
      <c r="J98" s="38">
        <f>E98-(F98+H98+I98)</f>
        <v>76840.38</v>
      </c>
      <c r="K98" s="12"/>
    </row>
    <row r="99" spans="1:11" x14ac:dyDescent="0.2">
      <c r="A99" s="1" t="s">
        <v>3</v>
      </c>
      <c r="B99" s="39"/>
      <c r="C99" s="40"/>
      <c r="D99" s="41" t="s">
        <v>31</v>
      </c>
      <c r="E99" s="42"/>
      <c r="F99" s="43"/>
      <c r="G99" s="42"/>
      <c r="H99" s="43"/>
      <c r="I99" s="44">
        <v>2000</v>
      </c>
      <c r="J99" s="44"/>
      <c r="K99" s="12"/>
    </row>
    <row r="100" spans="1:11" x14ac:dyDescent="0.2">
      <c r="A100" s="1" t="s">
        <v>3</v>
      </c>
      <c r="B100" s="33" t="s">
        <v>28</v>
      </c>
      <c r="C100" s="34" t="s">
        <v>180</v>
      </c>
      <c r="D100" s="35" t="s">
        <v>181</v>
      </c>
      <c r="E100" s="36">
        <v>174825</v>
      </c>
      <c r="F100" s="37">
        <v>109093.98</v>
      </c>
      <c r="G100" s="36">
        <v>26000</v>
      </c>
      <c r="H100" s="37">
        <v>26000</v>
      </c>
      <c r="I100" s="38">
        <v>20000</v>
      </c>
      <c r="J100" s="38">
        <f>E100-(F100+H100+I100)</f>
        <v>19731.020000000019</v>
      </c>
      <c r="K100" s="12"/>
    </row>
    <row r="101" spans="1:11" x14ac:dyDescent="0.2">
      <c r="A101" s="1" t="s">
        <v>3</v>
      </c>
      <c r="B101" s="39"/>
      <c r="C101" s="40"/>
      <c r="D101" s="41" t="s">
        <v>31</v>
      </c>
      <c r="E101" s="42"/>
      <c r="F101" s="43"/>
      <c r="G101" s="42"/>
      <c r="H101" s="43"/>
      <c r="I101" s="44">
        <v>20000</v>
      </c>
      <c r="J101" s="44"/>
      <c r="K101" s="12"/>
    </row>
    <row r="102" spans="1:11" x14ac:dyDescent="0.2">
      <c r="A102" s="1" t="s">
        <v>3</v>
      </c>
      <c r="B102" s="33" t="s">
        <v>28</v>
      </c>
      <c r="C102" s="34" t="s">
        <v>182</v>
      </c>
      <c r="D102" s="35" t="s">
        <v>183</v>
      </c>
      <c r="E102" s="36">
        <v>220000</v>
      </c>
      <c r="F102" s="37">
        <v>11247.32</v>
      </c>
      <c r="G102" s="36">
        <v>25000</v>
      </c>
      <c r="H102" s="37">
        <v>11000</v>
      </c>
      <c r="I102" s="38">
        <v>1000</v>
      </c>
      <c r="J102" s="38">
        <f>E102-(F102+H102+I102)</f>
        <v>196752.68</v>
      </c>
      <c r="K102" s="12"/>
    </row>
    <row r="103" spans="1:11" x14ac:dyDescent="0.2">
      <c r="A103" s="1" t="s">
        <v>3</v>
      </c>
      <c r="B103" s="39"/>
      <c r="C103" s="40"/>
      <c r="D103" s="41" t="s">
        <v>31</v>
      </c>
      <c r="E103" s="42"/>
      <c r="F103" s="43"/>
      <c r="G103" s="42"/>
      <c r="H103" s="43"/>
      <c r="I103" s="44">
        <v>1000</v>
      </c>
      <c r="J103" s="44"/>
      <c r="K103" s="12"/>
    </row>
    <row r="104" spans="1:11" x14ac:dyDescent="0.2">
      <c r="A104" s="1" t="s">
        <v>3</v>
      </c>
      <c r="B104" s="33" t="s">
        <v>28</v>
      </c>
      <c r="C104" s="34" t="s">
        <v>184</v>
      </c>
      <c r="D104" s="35" t="s">
        <v>185</v>
      </c>
      <c r="E104" s="36">
        <v>100000</v>
      </c>
      <c r="F104" s="37">
        <v>88357.56</v>
      </c>
      <c r="G104" s="36">
        <v>5000</v>
      </c>
      <c r="H104" s="37">
        <v>5000</v>
      </c>
      <c r="I104" s="38">
        <v>2142</v>
      </c>
      <c r="J104" s="38">
        <f>E104-(F104+H104+I104)</f>
        <v>4500.4400000000023</v>
      </c>
      <c r="K104" s="12"/>
    </row>
    <row r="105" spans="1:11" x14ac:dyDescent="0.2">
      <c r="A105" s="1" t="s">
        <v>3</v>
      </c>
      <c r="B105" s="39"/>
      <c r="C105" s="40"/>
      <c r="D105" s="41" t="s">
        <v>31</v>
      </c>
      <c r="E105" s="42"/>
      <c r="F105" s="43"/>
      <c r="G105" s="42"/>
      <c r="H105" s="43"/>
      <c r="I105" s="44">
        <v>2142</v>
      </c>
      <c r="J105" s="44"/>
      <c r="K105" s="12"/>
    </row>
    <row r="106" spans="1:11" x14ac:dyDescent="0.2">
      <c r="A106" s="1" t="s">
        <v>3</v>
      </c>
      <c r="B106" s="33" t="s">
        <v>28</v>
      </c>
      <c r="C106" s="34" t="s">
        <v>186</v>
      </c>
      <c r="D106" s="35" t="s">
        <v>187</v>
      </c>
      <c r="E106" s="36">
        <v>86150</v>
      </c>
      <c r="F106" s="37">
        <v>51215.95</v>
      </c>
      <c r="G106" s="36">
        <v>0</v>
      </c>
      <c r="H106" s="37">
        <v>0</v>
      </c>
      <c r="I106" s="38">
        <v>1500</v>
      </c>
      <c r="J106" s="38">
        <f>E106-(F106+H106+I106)</f>
        <v>33434.050000000003</v>
      </c>
      <c r="K106" s="12"/>
    </row>
    <row r="107" spans="1:11" x14ac:dyDescent="0.2">
      <c r="A107" s="1" t="s">
        <v>3</v>
      </c>
      <c r="B107" s="39"/>
      <c r="C107" s="40"/>
      <c r="D107" s="41" t="s">
        <v>31</v>
      </c>
      <c r="E107" s="42"/>
      <c r="F107" s="43"/>
      <c r="G107" s="42"/>
      <c r="H107" s="43"/>
      <c r="I107" s="44">
        <v>1500</v>
      </c>
      <c r="J107" s="44"/>
      <c r="K107" s="12"/>
    </row>
    <row r="108" spans="1:11" x14ac:dyDescent="0.2">
      <c r="A108" s="1" t="s">
        <v>3</v>
      </c>
      <c r="B108" s="33" t="s">
        <v>28</v>
      </c>
      <c r="C108" s="34" t="s">
        <v>188</v>
      </c>
      <c r="D108" s="35" t="s">
        <v>189</v>
      </c>
      <c r="E108" s="36">
        <v>150000</v>
      </c>
      <c r="F108" s="37">
        <v>85360.960000000006</v>
      </c>
      <c r="G108" s="36">
        <v>12000</v>
      </c>
      <c r="H108" s="37">
        <v>12000</v>
      </c>
      <c r="I108" s="38">
        <v>5000</v>
      </c>
      <c r="J108" s="38">
        <f>E108-(F108+H108+I108)</f>
        <v>47639.039999999994</v>
      </c>
      <c r="K108" s="12"/>
    </row>
    <row r="109" spans="1:11" x14ac:dyDescent="0.2">
      <c r="A109" s="1" t="s">
        <v>3</v>
      </c>
      <c r="B109" s="39"/>
      <c r="C109" s="40"/>
      <c r="D109" s="41" t="s">
        <v>31</v>
      </c>
      <c r="E109" s="42"/>
      <c r="F109" s="43"/>
      <c r="G109" s="42"/>
      <c r="H109" s="43"/>
      <c r="I109" s="44">
        <v>5000</v>
      </c>
      <c r="J109" s="44"/>
      <c r="K109" s="12"/>
    </row>
    <row r="110" spans="1:11" x14ac:dyDescent="0.2">
      <c r="A110" s="1" t="s">
        <v>3</v>
      </c>
      <c r="B110" s="33" t="s">
        <v>28</v>
      </c>
      <c r="C110" s="34" t="s">
        <v>190</v>
      </c>
      <c r="D110" s="35" t="s">
        <v>191</v>
      </c>
      <c r="E110" s="36">
        <v>342584.56</v>
      </c>
      <c r="F110" s="37">
        <v>316670.98</v>
      </c>
      <c r="G110" s="36">
        <v>10000</v>
      </c>
      <c r="H110" s="37">
        <v>10000</v>
      </c>
      <c r="I110" s="38">
        <v>6000</v>
      </c>
      <c r="J110" s="38">
        <f>E110-(F110+H110+I110)</f>
        <v>9913.5800000000163</v>
      </c>
      <c r="K110" s="12"/>
    </row>
    <row r="111" spans="1:11" x14ac:dyDescent="0.2">
      <c r="A111" s="1" t="s">
        <v>3</v>
      </c>
      <c r="B111" s="39"/>
      <c r="C111" s="40"/>
      <c r="D111" s="41" t="s">
        <v>31</v>
      </c>
      <c r="E111" s="42"/>
      <c r="F111" s="43"/>
      <c r="G111" s="42"/>
      <c r="H111" s="43"/>
      <c r="I111" s="44">
        <v>6000</v>
      </c>
      <c r="J111" s="44"/>
      <c r="K111" s="12"/>
    </row>
    <row r="112" spans="1:11" x14ac:dyDescent="0.2">
      <c r="A112" s="1" t="s">
        <v>3</v>
      </c>
      <c r="B112" s="33" t="s">
        <v>28</v>
      </c>
      <c r="C112" s="34" t="s">
        <v>192</v>
      </c>
      <c r="D112" s="35" t="s">
        <v>193</v>
      </c>
      <c r="E112" s="36">
        <v>350000</v>
      </c>
      <c r="F112" s="37">
        <v>178798.07999999999</v>
      </c>
      <c r="G112" s="36">
        <v>0</v>
      </c>
      <c r="H112" s="37">
        <v>100000</v>
      </c>
      <c r="I112" s="38">
        <v>5000</v>
      </c>
      <c r="J112" s="38">
        <f>E112-(F112+H112+I112)</f>
        <v>66201.920000000042</v>
      </c>
      <c r="K112" s="12"/>
    </row>
    <row r="113" spans="1:11" x14ac:dyDescent="0.2">
      <c r="A113" s="1" t="s">
        <v>3</v>
      </c>
      <c r="B113" s="39"/>
      <c r="C113" s="40"/>
      <c r="D113" s="41" t="s">
        <v>31</v>
      </c>
      <c r="E113" s="42"/>
      <c r="F113" s="43"/>
      <c r="G113" s="42"/>
      <c r="H113" s="43"/>
      <c r="I113" s="44">
        <v>5000</v>
      </c>
      <c r="J113" s="44"/>
      <c r="K113" s="12"/>
    </row>
    <row r="114" spans="1:11" x14ac:dyDescent="0.2">
      <c r="A114" s="1" t="s">
        <v>3</v>
      </c>
      <c r="B114" s="33" t="s">
        <v>28</v>
      </c>
      <c r="C114" s="34" t="s">
        <v>194</v>
      </c>
      <c r="D114" s="35" t="s">
        <v>195</v>
      </c>
      <c r="E114" s="36">
        <v>200000</v>
      </c>
      <c r="F114" s="37">
        <v>7284.01</v>
      </c>
      <c r="G114" s="36">
        <v>0</v>
      </c>
      <c r="H114" s="37">
        <v>1500</v>
      </c>
      <c r="I114" s="38">
        <v>10000</v>
      </c>
      <c r="J114" s="38">
        <f>E114-(F114+H114+I114)</f>
        <v>181215.99</v>
      </c>
      <c r="K114" s="12"/>
    </row>
    <row r="115" spans="1:11" x14ac:dyDescent="0.2">
      <c r="A115" s="1" t="s">
        <v>3</v>
      </c>
      <c r="B115" s="39"/>
      <c r="C115" s="40"/>
      <c r="D115" s="41" t="s">
        <v>31</v>
      </c>
      <c r="E115" s="42"/>
      <c r="F115" s="43"/>
      <c r="G115" s="42"/>
      <c r="H115" s="43"/>
      <c r="I115" s="44">
        <v>10000</v>
      </c>
      <c r="J115" s="44"/>
      <c r="K115" s="12"/>
    </row>
    <row r="116" spans="1:11" x14ac:dyDescent="0.2">
      <c r="A116" s="1" t="s">
        <v>3</v>
      </c>
      <c r="B116" s="33" t="s">
        <v>28</v>
      </c>
      <c r="C116" s="34" t="s">
        <v>196</v>
      </c>
      <c r="D116" s="35" t="s">
        <v>197</v>
      </c>
      <c r="E116" s="36">
        <v>275000</v>
      </c>
      <c r="F116" s="37">
        <v>107243.72</v>
      </c>
      <c r="G116" s="36">
        <v>35000</v>
      </c>
      <c r="H116" s="37">
        <v>35000</v>
      </c>
      <c r="I116" s="38">
        <v>30000</v>
      </c>
      <c r="J116" s="38">
        <f>E116-(F116+H116+I116)</f>
        <v>102756.28</v>
      </c>
      <c r="K116" s="12"/>
    </row>
    <row r="117" spans="1:11" x14ac:dyDescent="0.2">
      <c r="A117" s="1" t="s">
        <v>3</v>
      </c>
      <c r="B117" s="39"/>
      <c r="C117" s="40"/>
      <c r="D117" s="41" t="s">
        <v>31</v>
      </c>
      <c r="E117" s="42"/>
      <c r="F117" s="43"/>
      <c r="G117" s="42"/>
      <c r="H117" s="43"/>
      <c r="I117" s="44">
        <v>30000</v>
      </c>
      <c r="J117" s="44"/>
      <c r="K117" s="12"/>
    </row>
    <row r="118" spans="1:11" x14ac:dyDescent="0.2">
      <c r="A118" s="1" t="s">
        <v>3</v>
      </c>
      <c r="B118" s="33" t="s">
        <v>28</v>
      </c>
      <c r="C118" s="34" t="s">
        <v>198</v>
      </c>
      <c r="D118" s="35" t="s">
        <v>199</v>
      </c>
      <c r="E118" s="36">
        <v>123000</v>
      </c>
      <c r="F118" s="37">
        <v>5319.44</v>
      </c>
      <c r="G118" s="36">
        <v>0</v>
      </c>
      <c r="H118" s="37">
        <v>0</v>
      </c>
      <c r="I118" s="38">
        <v>3000</v>
      </c>
      <c r="J118" s="38">
        <f>E118-(F118+H118+I118)</f>
        <v>114680.56</v>
      </c>
      <c r="K118" s="12"/>
    </row>
    <row r="119" spans="1:11" x14ac:dyDescent="0.2">
      <c r="A119" s="1" t="s">
        <v>3</v>
      </c>
      <c r="B119" s="39"/>
      <c r="C119" s="40"/>
      <c r="D119" s="41" t="s">
        <v>31</v>
      </c>
      <c r="E119" s="42"/>
      <c r="F119" s="43"/>
      <c r="G119" s="42"/>
      <c r="H119" s="43"/>
      <c r="I119" s="44">
        <v>3000</v>
      </c>
      <c r="J119" s="44"/>
      <c r="K119" s="12"/>
    </row>
    <row r="120" spans="1:11" x14ac:dyDescent="0.2">
      <c r="A120" s="1" t="s">
        <v>3</v>
      </c>
      <c r="B120" s="33" t="s">
        <v>28</v>
      </c>
      <c r="C120" s="34" t="s">
        <v>200</v>
      </c>
      <c r="D120" s="35" t="s">
        <v>201</v>
      </c>
      <c r="E120" s="36">
        <v>95000</v>
      </c>
      <c r="F120" s="37">
        <v>6284.53</v>
      </c>
      <c r="G120" s="36">
        <v>15000</v>
      </c>
      <c r="H120" s="37">
        <v>15000</v>
      </c>
      <c r="I120" s="38">
        <v>1000</v>
      </c>
      <c r="J120" s="38">
        <f>E120-(F120+H120+I120)</f>
        <v>72715.47</v>
      </c>
      <c r="K120" s="12"/>
    </row>
    <row r="121" spans="1:11" x14ac:dyDescent="0.2">
      <c r="A121" s="1" t="s">
        <v>3</v>
      </c>
      <c r="B121" s="39"/>
      <c r="C121" s="40"/>
      <c r="D121" s="41" t="s">
        <v>31</v>
      </c>
      <c r="E121" s="42"/>
      <c r="F121" s="43"/>
      <c r="G121" s="42"/>
      <c r="H121" s="43"/>
      <c r="I121" s="44">
        <v>1000</v>
      </c>
      <c r="J121" s="44"/>
      <c r="K121" s="12"/>
    </row>
    <row r="122" spans="1:11" x14ac:dyDescent="0.2">
      <c r="A122" s="1" t="s">
        <v>3</v>
      </c>
      <c r="B122" s="33" t="s">
        <v>28</v>
      </c>
      <c r="C122" s="34" t="s">
        <v>202</v>
      </c>
      <c r="D122" s="35" t="s">
        <v>203</v>
      </c>
      <c r="E122" s="36">
        <v>27000</v>
      </c>
      <c r="F122" s="37">
        <v>0</v>
      </c>
      <c r="G122" s="36">
        <v>1000</v>
      </c>
      <c r="H122" s="37">
        <v>1800</v>
      </c>
      <c r="I122" s="38">
        <v>1000</v>
      </c>
      <c r="J122" s="38">
        <f>E122-(F122+H122+I122)</f>
        <v>24200</v>
      </c>
      <c r="K122" s="12"/>
    </row>
    <row r="123" spans="1:11" x14ac:dyDescent="0.2">
      <c r="A123" s="1" t="s">
        <v>3</v>
      </c>
      <c r="B123" s="39"/>
      <c r="C123" s="40"/>
      <c r="D123" s="41" t="s">
        <v>31</v>
      </c>
      <c r="E123" s="42"/>
      <c r="F123" s="43"/>
      <c r="G123" s="42"/>
      <c r="H123" s="43"/>
      <c r="I123" s="44">
        <v>1000</v>
      </c>
      <c r="J123" s="44"/>
      <c r="K123" s="12"/>
    </row>
    <row r="124" spans="1:11" x14ac:dyDescent="0.2">
      <c r="A124" s="1" t="s">
        <v>3</v>
      </c>
      <c r="B124" s="33" t="s">
        <v>28</v>
      </c>
      <c r="C124" s="34" t="s">
        <v>204</v>
      </c>
      <c r="D124" s="35" t="s">
        <v>205</v>
      </c>
      <c r="E124" s="36">
        <v>150000</v>
      </c>
      <c r="F124" s="37">
        <v>7173.52</v>
      </c>
      <c r="G124" s="36">
        <v>10000</v>
      </c>
      <c r="H124" s="37">
        <v>25000</v>
      </c>
      <c r="I124" s="38">
        <v>40000</v>
      </c>
      <c r="J124" s="38">
        <f>E124-(F124+H124+I124)</f>
        <v>77826.48</v>
      </c>
      <c r="K124" s="12"/>
    </row>
    <row r="125" spans="1:11" x14ac:dyDescent="0.2">
      <c r="A125" s="1" t="s">
        <v>3</v>
      </c>
      <c r="B125" s="39"/>
      <c r="C125" s="40"/>
      <c r="D125" s="41" t="s">
        <v>31</v>
      </c>
      <c r="E125" s="42"/>
      <c r="F125" s="43"/>
      <c r="G125" s="42"/>
      <c r="H125" s="43"/>
      <c r="I125" s="44">
        <v>40000</v>
      </c>
      <c r="J125" s="44"/>
      <c r="K125" s="12"/>
    </row>
    <row r="126" spans="1:11" x14ac:dyDescent="0.2">
      <c r="A126" s="1" t="s">
        <v>3</v>
      </c>
      <c r="B126" s="33" t="s">
        <v>28</v>
      </c>
      <c r="C126" s="34" t="s">
        <v>206</v>
      </c>
      <c r="D126" s="35" t="s">
        <v>207</v>
      </c>
      <c r="E126" s="36">
        <v>250000</v>
      </c>
      <c r="F126" s="37">
        <v>10764.54</v>
      </c>
      <c r="G126" s="36">
        <v>5000</v>
      </c>
      <c r="H126" s="37">
        <v>11800</v>
      </c>
      <c r="I126" s="38">
        <v>5000</v>
      </c>
      <c r="J126" s="38">
        <f>E126-(F126+H126+I126)</f>
        <v>222435.46</v>
      </c>
      <c r="K126" s="12"/>
    </row>
    <row r="127" spans="1:11" x14ac:dyDescent="0.2">
      <c r="A127" s="1" t="s">
        <v>3</v>
      </c>
      <c r="B127" s="39"/>
      <c r="C127" s="40"/>
      <c r="D127" s="41" t="s">
        <v>31</v>
      </c>
      <c r="E127" s="42"/>
      <c r="F127" s="43"/>
      <c r="G127" s="42"/>
      <c r="H127" s="43"/>
      <c r="I127" s="44">
        <v>5000</v>
      </c>
      <c r="J127" s="44"/>
      <c r="K127" s="12"/>
    </row>
    <row r="128" spans="1:11" x14ac:dyDescent="0.2">
      <c r="A128" s="1" t="s">
        <v>3</v>
      </c>
      <c r="B128" s="33" t="s">
        <v>28</v>
      </c>
      <c r="C128" s="34" t="s">
        <v>208</v>
      </c>
      <c r="D128" s="35" t="s">
        <v>209</v>
      </c>
      <c r="E128" s="36">
        <v>4000</v>
      </c>
      <c r="F128" s="37">
        <v>1586.55</v>
      </c>
      <c r="G128" s="36">
        <v>0</v>
      </c>
      <c r="H128" s="37">
        <v>1400</v>
      </c>
      <c r="I128" s="38">
        <v>500</v>
      </c>
      <c r="J128" s="38">
        <f>E128-(F128+H128+I128)</f>
        <v>513.44999999999982</v>
      </c>
      <c r="K128" s="12"/>
    </row>
    <row r="129" spans="1:11" x14ac:dyDescent="0.2">
      <c r="A129" s="1" t="s">
        <v>3</v>
      </c>
      <c r="B129" s="39"/>
      <c r="C129" s="40"/>
      <c r="D129" s="41" t="s">
        <v>31</v>
      </c>
      <c r="E129" s="42"/>
      <c r="F129" s="43"/>
      <c r="G129" s="42"/>
      <c r="H129" s="43"/>
      <c r="I129" s="44">
        <v>500</v>
      </c>
      <c r="J129" s="44"/>
      <c r="K129" s="12"/>
    </row>
    <row r="130" spans="1:11" x14ac:dyDescent="0.2">
      <c r="A130" s="1" t="s">
        <v>3</v>
      </c>
      <c r="B130" s="33" t="s">
        <v>28</v>
      </c>
      <c r="C130" s="34" t="s">
        <v>210</v>
      </c>
      <c r="D130" s="35" t="s">
        <v>211</v>
      </c>
      <c r="E130" s="36">
        <v>17900</v>
      </c>
      <c r="F130" s="37">
        <v>758.26</v>
      </c>
      <c r="G130" s="36">
        <v>400</v>
      </c>
      <c r="H130" s="37">
        <v>600</v>
      </c>
      <c r="I130" s="38">
        <v>5000</v>
      </c>
      <c r="J130" s="38">
        <f>E130-(F130+H130+I130)</f>
        <v>11541.74</v>
      </c>
      <c r="K130" s="12"/>
    </row>
    <row r="131" spans="1:11" x14ac:dyDescent="0.2">
      <c r="A131" s="1" t="s">
        <v>3</v>
      </c>
      <c r="B131" s="39"/>
      <c r="C131" s="40"/>
      <c r="D131" s="41" t="s">
        <v>31</v>
      </c>
      <c r="E131" s="42"/>
      <c r="F131" s="43"/>
      <c r="G131" s="42"/>
      <c r="H131" s="43"/>
      <c r="I131" s="44">
        <v>5000</v>
      </c>
      <c r="J131" s="44"/>
      <c r="K131" s="12"/>
    </row>
    <row r="132" spans="1:11" x14ac:dyDescent="0.2">
      <c r="A132" s="1" t="s">
        <v>3</v>
      </c>
      <c r="B132" s="33" t="s">
        <v>28</v>
      </c>
      <c r="C132" s="34" t="s">
        <v>212</v>
      </c>
      <c r="D132" s="35" t="s">
        <v>213</v>
      </c>
      <c r="E132" s="36">
        <v>350000</v>
      </c>
      <c r="F132" s="37">
        <v>543.29</v>
      </c>
      <c r="G132" s="36">
        <v>2000</v>
      </c>
      <c r="H132" s="37">
        <v>2000</v>
      </c>
      <c r="I132" s="38">
        <v>5000</v>
      </c>
      <c r="J132" s="38">
        <f>E132-(F132+H132+I132)</f>
        <v>342456.71</v>
      </c>
      <c r="K132" s="12"/>
    </row>
    <row r="133" spans="1:11" x14ac:dyDescent="0.2">
      <c r="A133" s="1" t="s">
        <v>3</v>
      </c>
      <c r="B133" s="39"/>
      <c r="C133" s="40"/>
      <c r="D133" s="41" t="s">
        <v>31</v>
      </c>
      <c r="E133" s="42"/>
      <c r="F133" s="43"/>
      <c r="G133" s="42"/>
      <c r="H133" s="43"/>
      <c r="I133" s="44">
        <v>5000</v>
      </c>
      <c r="J133" s="44"/>
      <c r="K133" s="12"/>
    </row>
    <row r="134" spans="1:11" x14ac:dyDescent="0.2">
      <c r="A134" s="1" t="s">
        <v>3</v>
      </c>
      <c r="B134" s="33" t="s">
        <v>28</v>
      </c>
      <c r="C134" s="34" t="s">
        <v>214</v>
      </c>
      <c r="D134" s="35" t="s">
        <v>215</v>
      </c>
      <c r="E134" s="36">
        <v>185500</v>
      </c>
      <c r="F134" s="37">
        <v>141412.16</v>
      </c>
      <c r="G134" s="36">
        <v>5123.6000000000004</v>
      </c>
      <c r="H134" s="37">
        <v>33523.599999999999</v>
      </c>
      <c r="I134" s="38">
        <v>564</v>
      </c>
      <c r="J134" s="38">
        <f>E134-(F134+H134+I134)</f>
        <v>10000.239999999991</v>
      </c>
      <c r="K134" s="12"/>
    </row>
    <row r="135" spans="1:11" x14ac:dyDescent="0.2">
      <c r="A135" s="1" t="s">
        <v>3</v>
      </c>
      <c r="B135" s="39"/>
      <c r="C135" s="40"/>
      <c r="D135" s="41" t="s">
        <v>31</v>
      </c>
      <c r="E135" s="42"/>
      <c r="F135" s="43"/>
      <c r="G135" s="42"/>
      <c r="H135" s="43"/>
      <c r="I135" s="44">
        <v>564</v>
      </c>
      <c r="J135" s="44"/>
      <c r="K135" s="12"/>
    </row>
    <row r="136" spans="1:11" x14ac:dyDescent="0.2">
      <c r="A136" s="1" t="s">
        <v>3</v>
      </c>
      <c r="B136" s="33" t="s">
        <v>28</v>
      </c>
      <c r="C136" s="34" t="s">
        <v>216</v>
      </c>
      <c r="D136" s="35" t="s">
        <v>217</v>
      </c>
      <c r="E136" s="36">
        <v>150000</v>
      </c>
      <c r="F136" s="37">
        <v>3250.59</v>
      </c>
      <c r="G136" s="36">
        <v>45000</v>
      </c>
      <c r="H136" s="37">
        <v>45000</v>
      </c>
      <c r="I136" s="38">
        <v>35000</v>
      </c>
      <c r="J136" s="38">
        <f>E136-(F136+H136+I136)</f>
        <v>66749.41</v>
      </c>
      <c r="K136" s="12"/>
    </row>
    <row r="137" spans="1:11" x14ac:dyDescent="0.2">
      <c r="A137" s="1" t="s">
        <v>3</v>
      </c>
      <c r="B137" s="39"/>
      <c r="C137" s="40"/>
      <c r="D137" s="41" t="s">
        <v>31</v>
      </c>
      <c r="E137" s="42"/>
      <c r="F137" s="43"/>
      <c r="G137" s="42"/>
      <c r="H137" s="43"/>
      <c r="I137" s="44">
        <v>35000</v>
      </c>
      <c r="J137" s="44"/>
      <c r="K137" s="12"/>
    </row>
    <row r="138" spans="1:11" x14ac:dyDescent="0.2">
      <c r="A138" s="1" t="s">
        <v>3</v>
      </c>
      <c r="B138" s="33" t="s">
        <v>28</v>
      </c>
      <c r="C138" s="34" t="s">
        <v>218</v>
      </c>
      <c r="D138" s="35" t="s">
        <v>219</v>
      </c>
      <c r="E138" s="36">
        <v>206000</v>
      </c>
      <c r="F138" s="37">
        <v>215.14</v>
      </c>
      <c r="G138" s="36">
        <v>49000</v>
      </c>
      <c r="H138" s="37">
        <v>49000</v>
      </c>
      <c r="I138" s="38">
        <v>25000</v>
      </c>
      <c r="J138" s="38">
        <f>E138-(F138+H138+I138)</f>
        <v>131784.85999999999</v>
      </c>
      <c r="K138" s="12"/>
    </row>
    <row r="139" spans="1:11" x14ac:dyDescent="0.2">
      <c r="A139" s="1" t="s">
        <v>3</v>
      </c>
      <c r="B139" s="39"/>
      <c r="C139" s="40"/>
      <c r="D139" s="41" t="s">
        <v>31</v>
      </c>
      <c r="E139" s="42"/>
      <c r="F139" s="43"/>
      <c r="G139" s="42"/>
      <c r="H139" s="43"/>
      <c r="I139" s="44">
        <v>25000</v>
      </c>
      <c r="J139" s="44"/>
      <c r="K139" s="12"/>
    </row>
    <row r="140" spans="1:11" x14ac:dyDescent="0.2">
      <c r="A140" s="1" t="s">
        <v>3</v>
      </c>
      <c r="B140" s="33" t="s">
        <v>28</v>
      </c>
      <c r="C140" s="34" t="s">
        <v>220</v>
      </c>
      <c r="D140" s="35" t="s">
        <v>221</v>
      </c>
      <c r="E140" s="36">
        <v>220000</v>
      </c>
      <c r="F140" s="37">
        <v>0</v>
      </c>
      <c r="G140" s="36">
        <v>0</v>
      </c>
      <c r="H140" s="37">
        <v>10000</v>
      </c>
      <c r="I140" s="38">
        <v>104000</v>
      </c>
      <c r="J140" s="38">
        <f>E140-(F140+H140+I140)</f>
        <v>106000</v>
      </c>
      <c r="K140" s="12"/>
    </row>
    <row r="141" spans="1:11" ht="13.5" thickBot="1" x14ac:dyDescent="0.25">
      <c r="A141" s="1" t="s">
        <v>3</v>
      </c>
      <c r="B141" s="39"/>
      <c r="C141" s="40"/>
      <c r="D141" s="41" t="s">
        <v>31</v>
      </c>
      <c r="E141" s="42"/>
      <c r="F141" s="43"/>
      <c r="G141" s="42"/>
      <c r="H141" s="43"/>
      <c r="I141" s="44">
        <v>104000</v>
      </c>
      <c r="J141" s="44"/>
      <c r="K141" s="12"/>
    </row>
    <row r="142" spans="1:11" ht="13.5" thickBot="1" x14ac:dyDescent="0.25">
      <c r="A142" s="1" t="s">
        <v>3</v>
      </c>
      <c r="B142" s="28" t="s">
        <v>86</v>
      </c>
      <c r="C142" s="29"/>
      <c r="D142" s="30"/>
      <c r="E142" s="31">
        <v>45202248.340000004</v>
      </c>
      <c r="F142" s="32">
        <v>27569048.27</v>
      </c>
      <c r="G142" s="31">
        <v>1197423.6000000001</v>
      </c>
      <c r="H142" s="32">
        <v>1895461.1</v>
      </c>
      <c r="I142" s="32">
        <v>2360006</v>
      </c>
      <c r="J142" s="32">
        <v>13377732.960000001</v>
      </c>
      <c r="K142" s="12"/>
    </row>
    <row r="143" spans="1:11" ht="13.5" thickBot="1" x14ac:dyDescent="0.25">
      <c r="A143" s="1" t="s">
        <v>3</v>
      </c>
      <c r="B143" s="28" t="s">
        <v>222</v>
      </c>
      <c r="C143" s="29"/>
      <c r="D143" s="30"/>
      <c r="E143" s="31"/>
      <c r="F143" s="32"/>
      <c r="G143" s="31"/>
      <c r="H143" s="32"/>
      <c r="I143" s="32"/>
      <c r="J143" s="32"/>
      <c r="K143" s="12"/>
    </row>
    <row r="144" spans="1:11" x14ac:dyDescent="0.2">
      <c r="A144" s="1" t="s">
        <v>3</v>
      </c>
      <c r="B144" s="33" t="s">
        <v>28</v>
      </c>
      <c r="C144" s="34" t="s">
        <v>223</v>
      </c>
      <c r="D144" s="35" t="s">
        <v>224</v>
      </c>
      <c r="E144" s="36">
        <v>420000</v>
      </c>
      <c r="F144" s="37">
        <v>119601.96</v>
      </c>
      <c r="G144" s="36">
        <v>218000</v>
      </c>
      <c r="H144" s="37">
        <v>285600</v>
      </c>
      <c r="I144" s="38">
        <v>14798</v>
      </c>
      <c r="J144" s="38">
        <f>E144-(F144+H144+I144)</f>
        <v>3.9999999979045242E-2</v>
      </c>
      <c r="K144" s="12"/>
    </row>
    <row r="145" spans="1:11" ht="13.5" thickBot="1" x14ac:dyDescent="0.25">
      <c r="A145" s="1" t="s">
        <v>3</v>
      </c>
      <c r="B145" s="39"/>
      <c r="C145" s="40"/>
      <c r="D145" s="41" t="s">
        <v>31</v>
      </c>
      <c r="E145" s="42"/>
      <c r="F145" s="43"/>
      <c r="G145" s="42"/>
      <c r="H145" s="43"/>
      <c r="I145" s="44">
        <v>14798</v>
      </c>
      <c r="J145" s="44"/>
      <c r="K145" s="12"/>
    </row>
    <row r="146" spans="1:11" ht="13.5" thickBot="1" x14ac:dyDescent="0.25">
      <c r="A146" s="1" t="s">
        <v>3</v>
      </c>
      <c r="B146" s="28" t="s">
        <v>225</v>
      </c>
      <c r="C146" s="29"/>
      <c r="D146" s="30"/>
      <c r="E146" s="31">
        <v>420000</v>
      </c>
      <c r="F146" s="32">
        <v>119601.96</v>
      </c>
      <c r="G146" s="31">
        <v>218000</v>
      </c>
      <c r="H146" s="32">
        <v>285600</v>
      </c>
      <c r="I146" s="32">
        <v>14798</v>
      </c>
      <c r="J146" s="32">
        <v>0.04</v>
      </c>
      <c r="K146" s="12"/>
    </row>
    <row r="147" spans="1:11" ht="13.5" thickBot="1" x14ac:dyDescent="0.25">
      <c r="A147" s="1" t="s">
        <v>3</v>
      </c>
      <c r="B147" s="28" t="s">
        <v>226</v>
      </c>
      <c r="C147" s="29"/>
      <c r="D147" s="30"/>
      <c r="E147" s="31"/>
      <c r="F147" s="32"/>
      <c r="G147" s="31"/>
      <c r="H147" s="32"/>
      <c r="I147" s="32"/>
      <c r="J147" s="32"/>
      <c r="K147" s="12"/>
    </row>
    <row r="148" spans="1:11" x14ac:dyDescent="0.2">
      <c r="A148" s="1" t="s">
        <v>3</v>
      </c>
      <c r="B148" s="33" t="s">
        <v>227</v>
      </c>
      <c r="C148" s="34" t="s">
        <v>228</v>
      </c>
      <c r="D148" s="35" t="s">
        <v>229</v>
      </c>
      <c r="E148" s="36">
        <v>16320</v>
      </c>
      <c r="F148" s="37">
        <v>8689.67</v>
      </c>
      <c r="G148" s="36">
        <v>0</v>
      </c>
      <c r="H148" s="37">
        <v>0</v>
      </c>
      <c r="I148" s="38">
        <v>250</v>
      </c>
      <c r="J148" s="38">
        <f>E148-(F148+H148+I148)</f>
        <v>7380.33</v>
      </c>
      <c r="K148" s="12"/>
    </row>
    <row r="149" spans="1:11" x14ac:dyDescent="0.2">
      <c r="A149" s="1" t="s">
        <v>3</v>
      </c>
      <c r="B149" s="39"/>
      <c r="C149" s="40"/>
      <c r="D149" s="41" t="s">
        <v>21</v>
      </c>
      <c r="E149" s="42"/>
      <c r="F149" s="43"/>
      <c r="G149" s="42"/>
      <c r="H149" s="43"/>
      <c r="I149" s="44">
        <v>250</v>
      </c>
      <c r="J149" s="44"/>
      <c r="K149" s="12"/>
    </row>
    <row r="150" spans="1:11" x14ac:dyDescent="0.2">
      <c r="A150" s="1" t="s">
        <v>3</v>
      </c>
      <c r="B150" s="33" t="s">
        <v>227</v>
      </c>
      <c r="C150" s="34" t="s">
        <v>230</v>
      </c>
      <c r="D150" s="35" t="s">
        <v>231</v>
      </c>
      <c r="E150" s="36">
        <v>27130</v>
      </c>
      <c r="F150" s="37">
        <v>22186.92</v>
      </c>
      <c r="G150" s="36">
        <v>0</v>
      </c>
      <c r="H150" s="37">
        <v>0</v>
      </c>
      <c r="I150" s="38">
        <v>1000</v>
      </c>
      <c r="J150" s="38">
        <f>E150-(F150+H150+I150)</f>
        <v>3943.0800000000017</v>
      </c>
      <c r="K150" s="12"/>
    </row>
    <row r="151" spans="1:11" x14ac:dyDescent="0.2">
      <c r="A151" s="1" t="s">
        <v>3</v>
      </c>
      <c r="B151" s="39"/>
      <c r="C151" s="40"/>
      <c r="D151" s="41" t="s">
        <v>21</v>
      </c>
      <c r="E151" s="42"/>
      <c r="F151" s="43"/>
      <c r="G151" s="42"/>
      <c r="H151" s="43"/>
      <c r="I151" s="44">
        <v>1000</v>
      </c>
      <c r="J151" s="44"/>
      <c r="K151" s="12"/>
    </row>
    <row r="152" spans="1:11" x14ac:dyDescent="0.2">
      <c r="A152" s="1" t="s">
        <v>3</v>
      </c>
      <c r="B152" s="33" t="s">
        <v>227</v>
      </c>
      <c r="C152" s="34" t="s">
        <v>232</v>
      </c>
      <c r="D152" s="35" t="s">
        <v>233</v>
      </c>
      <c r="E152" s="36">
        <v>42430</v>
      </c>
      <c r="F152" s="37">
        <v>15642.53</v>
      </c>
      <c r="G152" s="36">
        <v>3000</v>
      </c>
      <c r="H152" s="37">
        <v>3000</v>
      </c>
      <c r="I152" s="38">
        <v>10000</v>
      </c>
      <c r="J152" s="38">
        <f>E152-(F152+H152+I152)</f>
        <v>13787.470000000001</v>
      </c>
      <c r="K152" s="12"/>
    </row>
    <row r="153" spans="1:11" x14ac:dyDescent="0.2">
      <c r="A153" s="1" t="s">
        <v>3</v>
      </c>
      <c r="B153" s="39"/>
      <c r="C153" s="40"/>
      <c r="D153" s="41" t="s">
        <v>21</v>
      </c>
      <c r="E153" s="42"/>
      <c r="F153" s="43"/>
      <c r="G153" s="42"/>
      <c r="H153" s="43"/>
      <c r="I153" s="44">
        <v>10000</v>
      </c>
      <c r="J153" s="44"/>
      <c r="K153" s="12"/>
    </row>
    <row r="154" spans="1:11" x14ac:dyDescent="0.2">
      <c r="A154" s="1" t="s">
        <v>3</v>
      </c>
      <c r="B154" s="33" t="s">
        <v>227</v>
      </c>
      <c r="C154" s="34" t="s">
        <v>234</v>
      </c>
      <c r="D154" s="35" t="s">
        <v>235</v>
      </c>
      <c r="E154" s="36">
        <v>90500</v>
      </c>
      <c r="F154" s="37">
        <v>33318.050000000003</v>
      </c>
      <c r="G154" s="36">
        <v>18300</v>
      </c>
      <c r="H154" s="37">
        <v>22300</v>
      </c>
      <c r="I154" s="38">
        <v>1500</v>
      </c>
      <c r="J154" s="38">
        <f>E154-(F154+H154+I154)</f>
        <v>33381.949999999997</v>
      </c>
      <c r="K154" s="12"/>
    </row>
    <row r="155" spans="1:11" x14ac:dyDescent="0.2">
      <c r="A155" s="1" t="s">
        <v>3</v>
      </c>
      <c r="B155" s="39"/>
      <c r="C155" s="40"/>
      <c r="D155" s="41" t="s">
        <v>21</v>
      </c>
      <c r="E155" s="42"/>
      <c r="F155" s="43"/>
      <c r="G155" s="42"/>
      <c r="H155" s="43"/>
      <c r="I155" s="44">
        <v>1500</v>
      </c>
      <c r="J155" s="44"/>
      <c r="K155" s="12"/>
    </row>
    <row r="156" spans="1:11" x14ac:dyDescent="0.2">
      <c r="A156" s="1" t="s">
        <v>3</v>
      </c>
      <c r="B156" s="33" t="s">
        <v>227</v>
      </c>
      <c r="C156" s="34" t="s">
        <v>236</v>
      </c>
      <c r="D156" s="35" t="s">
        <v>237</v>
      </c>
      <c r="E156" s="36">
        <v>2000</v>
      </c>
      <c r="F156" s="37">
        <v>558.70000000000005</v>
      </c>
      <c r="G156" s="36">
        <v>0</v>
      </c>
      <c r="H156" s="37">
        <v>0</v>
      </c>
      <c r="I156" s="38">
        <v>1000</v>
      </c>
      <c r="J156" s="38">
        <f>E156-(F156+H156+I156)</f>
        <v>441.29999999999995</v>
      </c>
      <c r="K156" s="12"/>
    </row>
    <row r="157" spans="1:11" x14ac:dyDescent="0.2">
      <c r="A157" s="1" t="s">
        <v>3</v>
      </c>
      <c r="B157" s="39"/>
      <c r="C157" s="40"/>
      <c r="D157" s="41" t="s">
        <v>21</v>
      </c>
      <c r="E157" s="42"/>
      <c r="F157" s="43"/>
      <c r="G157" s="42"/>
      <c r="H157" s="43"/>
      <c r="I157" s="44">
        <v>1000</v>
      </c>
      <c r="J157" s="44"/>
      <c r="K157" s="12"/>
    </row>
    <row r="158" spans="1:11" x14ac:dyDescent="0.2">
      <c r="A158" s="1" t="s">
        <v>3</v>
      </c>
      <c r="B158" s="33" t="s">
        <v>227</v>
      </c>
      <c r="C158" s="34" t="s">
        <v>238</v>
      </c>
      <c r="D158" s="35" t="s">
        <v>239</v>
      </c>
      <c r="E158" s="36">
        <v>261000</v>
      </c>
      <c r="F158" s="37">
        <v>12.32</v>
      </c>
      <c r="G158" s="36">
        <v>0</v>
      </c>
      <c r="H158" s="37">
        <v>0</v>
      </c>
      <c r="I158" s="38">
        <v>2000</v>
      </c>
      <c r="J158" s="38">
        <f>E158-(F158+H158+I158)</f>
        <v>258987.68</v>
      </c>
      <c r="K158" s="12"/>
    </row>
    <row r="159" spans="1:11" x14ac:dyDescent="0.2">
      <c r="A159" s="1" t="s">
        <v>3</v>
      </c>
      <c r="B159" s="39"/>
      <c r="C159" s="40"/>
      <c r="D159" s="41" t="s">
        <v>21</v>
      </c>
      <c r="E159" s="42"/>
      <c r="F159" s="43"/>
      <c r="G159" s="42"/>
      <c r="H159" s="43"/>
      <c r="I159" s="44">
        <v>2000</v>
      </c>
      <c r="J159" s="44"/>
      <c r="K159" s="12"/>
    </row>
    <row r="160" spans="1:11" x14ac:dyDescent="0.2">
      <c r="A160" s="1" t="s">
        <v>3</v>
      </c>
      <c r="B160" s="33" t="s">
        <v>28</v>
      </c>
      <c r="C160" s="34" t="s">
        <v>240</v>
      </c>
      <c r="D160" s="35" t="s">
        <v>241</v>
      </c>
      <c r="E160" s="36">
        <v>236411</v>
      </c>
      <c r="F160" s="37">
        <v>186802.54</v>
      </c>
      <c r="G160" s="36">
        <v>31000</v>
      </c>
      <c r="H160" s="37">
        <v>35000</v>
      </c>
      <c r="I160" s="38">
        <v>5000</v>
      </c>
      <c r="J160" s="38">
        <f>E160-(F160+H160+I160)</f>
        <v>9608.4599999999919</v>
      </c>
      <c r="K160" s="12"/>
    </row>
    <row r="161" spans="1:11" x14ac:dyDescent="0.2">
      <c r="A161" s="1" t="s">
        <v>3</v>
      </c>
      <c r="B161" s="39"/>
      <c r="C161" s="40"/>
      <c r="D161" s="41" t="s">
        <v>31</v>
      </c>
      <c r="E161" s="42"/>
      <c r="F161" s="43"/>
      <c r="G161" s="42"/>
      <c r="H161" s="43"/>
      <c r="I161" s="44">
        <v>5000</v>
      </c>
      <c r="J161" s="44"/>
      <c r="K161" s="12"/>
    </row>
    <row r="162" spans="1:11" x14ac:dyDescent="0.2">
      <c r="A162" s="1" t="s">
        <v>3</v>
      </c>
      <c r="B162" s="33" t="s">
        <v>28</v>
      </c>
      <c r="C162" s="34" t="s">
        <v>242</v>
      </c>
      <c r="D162" s="35" t="s">
        <v>243</v>
      </c>
      <c r="E162" s="36">
        <v>210000</v>
      </c>
      <c r="F162" s="37">
        <v>96534.55</v>
      </c>
      <c r="G162" s="36">
        <v>25000</v>
      </c>
      <c r="H162" s="37">
        <v>44500</v>
      </c>
      <c r="I162" s="38">
        <v>11000</v>
      </c>
      <c r="J162" s="38">
        <f>E162-(F162+H162+I162)</f>
        <v>57965.450000000012</v>
      </c>
      <c r="K162" s="12"/>
    </row>
    <row r="163" spans="1:11" x14ac:dyDescent="0.2">
      <c r="A163" s="1" t="s">
        <v>3</v>
      </c>
      <c r="B163" s="39"/>
      <c r="C163" s="40"/>
      <c r="D163" s="41" t="s">
        <v>31</v>
      </c>
      <c r="E163" s="42"/>
      <c r="F163" s="43"/>
      <c r="G163" s="42"/>
      <c r="H163" s="43"/>
      <c r="I163" s="44">
        <v>11000</v>
      </c>
      <c r="J163" s="44"/>
      <c r="K163" s="12"/>
    </row>
    <row r="164" spans="1:11" x14ac:dyDescent="0.2">
      <c r="A164" s="1" t="s">
        <v>3</v>
      </c>
      <c r="B164" s="33" t="s">
        <v>28</v>
      </c>
      <c r="C164" s="34" t="s">
        <v>244</v>
      </c>
      <c r="D164" s="35" t="s">
        <v>245</v>
      </c>
      <c r="E164" s="36">
        <v>90000</v>
      </c>
      <c r="F164" s="37">
        <v>31827.43</v>
      </c>
      <c r="G164" s="36">
        <v>0</v>
      </c>
      <c r="H164" s="37">
        <v>2000</v>
      </c>
      <c r="I164" s="38">
        <v>1300</v>
      </c>
      <c r="J164" s="38">
        <f>E164-(F164+H164+I164)</f>
        <v>54872.57</v>
      </c>
      <c r="K164" s="12"/>
    </row>
    <row r="165" spans="1:11" x14ac:dyDescent="0.2">
      <c r="A165" s="1" t="s">
        <v>3</v>
      </c>
      <c r="B165" s="39"/>
      <c r="C165" s="40"/>
      <c r="D165" s="41" t="s">
        <v>31</v>
      </c>
      <c r="E165" s="42"/>
      <c r="F165" s="43"/>
      <c r="G165" s="42"/>
      <c r="H165" s="43"/>
      <c r="I165" s="44">
        <v>1300</v>
      </c>
      <c r="J165" s="44"/>
      <c r="K165" s="12"/>
    </row>
    <row r="166" spans="1:11" x14ac:dyDescent="0.2">
      <c r="A166" s="1" t="s">
        <v>3</v>
      </c>
      <c r="B166" s="33" t="s">
        <v>246</v>
      </c>
      <c r="C166" s="34" t="s">
        <v>247</v>
      </c>
      <c r="D166" s="35" t="s">
        <v>248</v>
      </c>
      <c r="E166" s="36">
        <v>119519.11</v>
      </c>
      <c r="F166" s="37">
        <v>93279.12</v>
      </c>
      <c r="G166" s="36">
        <v>0</v>
      </c>
      <c r="H166" s="37">
        <v>19000</v>
      </c>
      <c r="I166" s="38">
        <v>500</v>
      </c>
      <c r="J166" s="38">
        <f>E166-(F166+H166+I166)</f>
        <v>6739.9900000000052</v>
      </c>
      <c r="K166" s="12"/>
    </row>
    <row r="167" spans="1:11" x14ac:dyDescent="0.2">
      <c r="A167" s="1" t="s">
        <v>3</v>
      </c>
      <c r="B167" s="39"/>
      <c r="C167" s="40"/>
      <c r="D167" s="41" t="s">
        <v>31</v>
      </c>
      <c r="E167" s="42"/>
      <c r="F167" s="43"/>
      <c r="G167" s="42"/>
      <c r="H167" s="43"/>
      <c r="I167" s="44">
        <v>500</v>
      </c>
      <c r="J167" s="44"/>
      <c r="K167" s="12"/>
    </row>
    <row r="168" spans="1:11" x14ac:dyDescent="0.2">
      <c r="A168" s="1" t="s">
        <v>3</v>
      </c>
      <c r="B168" s="33" t="s">
        <v>246</v>
      </c>
      <c r="C168" s="34" t="s">
        <v>249</v>
      </c>
      <c r="D168" s="35" t="s">
        <v>250</v>
      </c>
      <c r="E168" s="36">
        <v>165000</v>
      </c>
      <c r="F168" s="37">
        <v>96686.09</v>
      </c>
      <c r="G168" s="36">
        <v>13000</v>
      </c>
      <c r="H168" s="37">
        <v>16900</v>
      </c>
      <c r="I168" s="38">
        <v>1500</v>
      </c>
      <c r="J168" s="38">
        <f>E168-(F168+H168+I168)</f>
        <v>49913.91</v>
      </c>
      <c r="K168" s="12"/>
    </row>
    <row r="169" spans="1:11" x14ac:dyDescent="0.2">
      <c r="A169" s="1" t="s">
        <v>3</v>
      </c>
      <c r="B169" s="39"/>
      <c r="C169" s="40"/>
      <c r="D169" s="41" t="s">
        <v>31</v>
      </c>
      <c r="E169" s="42"/>
      <c r="F169" s="43"/>
      <c r="G169" s="42"/>
      <c r="H169" s="43"/>
      <c r="I169" s="44">
        <v>1500</v>
      </c>
      <c r="J169" s="44"/>
      <c r="K169" s="12"/>
    </row>
    <row r="170" spans="1:11" x14ac:dyDescent="0.2">
      <c r="A170" s="1" t="s">
        <v>3</v>
      </c>
      <c r="B170" s="33" t="s">
        <v>246</v>
      </c>
      <c r="C170" s="34" t="s">
        <v>251</v>
      </c>
      <c r="D170" s="35" t="s">
        <v>252</v>
      </c>
      <c r="E170" s="36">
        <v>306549.45</v>
      </c>
      <c r="F170" s="37">
        <v>279818.49</v>
      </c>
      <c r="G170" s="36">
        <v>0</v>
      </c>
      <c r="H170" s="37">
        <v>7000</v>
      </c>
      <c r="I170" s="38">
        <v>1000</v>
      </c>
      <c r="J170" s="38">
        <f>E170-(F170+H170+I170)</f>
        <v>18730.960000000021</v>
      </c>
      <c r="K170" s="12"/>
    </row>
    <row r="171" spans="1:11" x14ac:dyDescent="0.2">
      <c r="A171" s="1" t="s">
        <v>3</v>
      </c>
      <c r="B171" s="39"/>
      <c r="C171" s="40"/>
      <c r="D171" s="41" t="s">
        <v>31</v>
      </c>
      <c r="E171" s="42"/>
      <c r="F171" s="43"/>
      <c r="G171" s="42"/>
      <c r="H171" s="43"/>
      <c r="I171" s="44">
        <v>1000</v>
      </c>
      <c r="J171" s="44"/>
      <c r="K171" s="12"/>
    </row>
    <row r="172" spans="1:11" x14ac:dyDescent="0.2">
      <c r="A172" s="1" t="s">
        <v>3</v>
      </c>
      <c r="B172" s="33" t="s">
        <v>246</v>
      </c>
      <c r="C172" s="34" t="s">
        <v>253</v>
      </c>
      <c r="D172" s="35" t="s">
        <v>254</v>
      </c>
      <c r="E172" s="36">
        <v>165000</v>
      </c>
      <c r="F172" s="37">
        <v>30216.27</v>
      </c>
      <c r="G172" s="36">
        <v>60000</v>
      </c>
      <c r="H172" s="37">
        <v>121900</v>
      </c>
      <c r="I172" s="38">
        <v>500</v>
      </c>
      <c r="J172" s="38">
        <f>E172-(F172+H172+I172)</f>
        <v>12383.73000000001</v>
      </c>
      <c r="K172" s="12"/>
    </row>
    <row r="173" spans="1:11" x14ac:dyDescent="0.2">
      <c r="A173" s="1" t="s">
        <v>3</v>
      </c>
      <c r="B173" s="39"/>
      <c r="C173" s="40"/>
      <c r="D173" s="41" t="s">
        <v>31</v>
      </c>
      <c r="E173" s="42"/>
      <c r="F173" s="43"/>
      <c r="G173" s="42"/>
      <c r="H173" s="43"/>
      <c r="I173" s="44">
        <v>500</v>
      </c>
      <c r="J173" s="44"/>
      <c r="K173" s="12"/>
    </row>
    <row r="174" spans="1:11" x14ac:dyDescent="0.2">
      <c r="A174" s="1" t="s">
        <v>3</v>
      </c>
      <c r="B174" s="33" t="s">
        <v>246</v>
      </c>
      <c r="C174" s="34" t="s">
        <v>255</v>
      </c>
      <c r="D174" s="35" t="s">
        <v>256</v>
      </c>
      <c r="E174" s="36">
        <v>34450</v>
      </c>
      <c r="F174" s="37">
        <v>5291.07</v>
      </c>
      <c r="G174" s="36">
        <v>5000</v>
      </c>
      <c r="H174" s="37">
        <v>24800</v>
      </c>
      <c r="I174" s="38">
        <v>5000</v>
      </c>
      <c r="J174" s="38">
        <f>E174-(F174+H174+I174)</f>
        <v>-641.06999999999971</v>
      </c>
      <c r="K174" s="12"/>
    </row>
    <row r="175" spans="1:11" x14ac:dyDescent="0.2">
      <c r="A175" s="1" t="s">
        <v>3</v>
      </c>
      <c r="B175" s="39"/>
      <c r="C175" s="40"/>
      <c r="D175" s="41" t="s">
        <v>31</v>
      </c>
      <c r="E175" s="42"/>
      <c r="F175" s="43"/>
      <c r="G175" s="42"/>
      <c r="H175" s="43"/>
      <c r="I175" s="44">
        <v>5000</v>
      </c>
      <c r="J175" s="44"/>
      <c r="K175" s="12"/>
    </row>
    <row r="176" spans="1:11" x14ac:dyDescent="0.2">
      <c r="A176" s="1" t="s">
        <v>3</v>
      </c>
      <c r="B176" s="33" t="s">
        <v>246</v>
      </c>
      <c r="C176" s="34" t="s">
        <v>257</v>
      </c>
      <c r="D176" s="35" t="s">
        <v>258</v>
      </c>
      <c r="E176" s="36">
        <v>53779</v>
      </c>
      <c r="F176" s="37">
        <v>38327.050000000003</v>
      </c>
      <c r="G176" s="36">
        <v>0</v>
      </c>
      <c r="H176" s="37">
        <v>0</v>
      </c>
      <c r="I176" s="38">
        <v>8000</v>
      </c>
      <c r="J176" s="38">
        <f>E176-(F176+H176+I176)</f>
        <v>7451.9499999999971</v>
      </c>
      <c r="K176" s="12"/>
    </row>
    <row r="177" spans="1:11" x14ac:dyDescent="0.2">
      <c r="A177" s="1" t="s">
        <v>3</v>
      </c>
      <c r="B177" s="39"/>
      <c r="C177" s="40"/>
      <c r="D177" s="41" t="s">
        <v>31</v>
      </c>
      <c r="E177" s="42"/>
      <c r="F177" s="43"/>
      <c r="G177" s="42"/>
      <c r="H177" s="43"/>
      <c r="I177" s="44">
        <v>8000</v>
      </c>
      <c r="J177" s="44"/>
      <c r="K177" s="12"/>
    </row>
    <row r="178" spans="1:11" x14ac:dyDescent="0.2">
      <c r="A178" s="1" t="s">
        <v>3</v>
      </c>
      <c r="B178" s="33" t="s">
        <v>246</v>
      </c>
      <c r="C178" s="34" t="s">
        <v>259</v>
      </c>
      <c r="D178" s="35" t="s">
        <v>260</v>
      </c>
      <c r="E178" s="36">
        <v>48400</v>
      </c>
      <c r="F178" s="37">
        <v>19985.599999999999</v>
      </c>
      <c r="G178" s="36">
        <v>0</v>
      </c>
      <c r="H178" s="37">
        <v>0</v>
      </c>
      <c r="I178" s="38">
        <v>5000</v>
      </c>
      <c r="J178" s="38">
        <f>E178-(F178+H178+I178)</f>
        <v>23414.400000000001</v>
      </c>
      <c r="K178" s="12"/>
    </row>
    <row r="179" spans="1:11" x14ac:dyDescent="0.2">
      <c r="A179" s="1" t="s">
        <v>3</v>
      </c>
      <c r="B179" s="39"/>
      <c r="C179" s="40"/>
      <c r="D179" s="41" t="s">
        <v>31</v>
      </c>
      <c r="E179" s="42"/>
      <c r="F179" s="43"/>
      <c r="G179" s="42"/>
      <c r="H179" s="43"/>
      <c r="I179" s="44">
        <v>5000</v>
      </c>
      <c r="J179" s="44"/>
      <c r="K179" s="12"/>
    </row>
    <row r="180" spans="1:11" x14ac:dyDescent="0.2">
      <c r="A180" s="1" t="s">
        <v>3</v>
      </c>
      <c r="B180" s="33" t="s">
        <v>246</v>
      </c>
      <c r="C180" s="34" t="s">
        <v>261</v>
      </c>
      <c r="D180" s="35" t="s">
        <v>262</v>
      </c>
      <c r="E180" s="36">
        <v>303000</v>
      </c>
      <c r="F180" s="37">
        <v>8892.4</v>
      </c>
      <c r="G180" s="36">
        <v>5000</v>
      </c>
      <c r="H180" s="37">
        <v>5000</v>
      </c>
      <c r="I180" s="38">
        <v>500</v>
      </c>
      <c r="J180" s="38">
        <f>E180-(F180+H180+I180)</f>
        <v>288607.59999999998</v>
      </c>
      <c r="K180" s="12"/>
    </row>
    <row r="181" spans="1:11" x14ac:dyDescent="0.2">
      <c r="A181" s="1" t="s">
        <v>3</v>
      </c>
      <c r="B181" s="39"/>
      <c r="C181" s="40"/>
      <c r="D181" s="41" t="s">
        <v>31</v>
      </c>
      <c r="E181" s="42"/>
      <c r="F181" s="43"/>
      <c r="G181" s="42"/>
      <c r="H181" s="43"/>
      <c r="I181" s="44">
        <v>500</v>
      </c>
      <c r="J181" s="44"/>
      <c r="K181" s="12"/>
    </row>
    <row r="182" spans="1:11" x14ac:dyDescent="0.2">
      <c r="A182" s="1" t="s">
        <v>3</v>
      </c>
      <c r="B182" s="33" t="s">
        <v>246</v>
      </c>
      <c r="C182" s="34" t="s">
        <v>263</v>
      </c>
      <c r="D182" s="35" t="s">
        <v>264</v>
      </c>
      <c r="E182" s="36">
        <v>10000</v>
      </c>
      <c r="F182" s="37">
        <v>5352.3</v>
      </c>
      <c r="G182" s="36">
        <v>1500</v>
      </c>
      <c r="H182" s="37">
        <v>1500</v>
      </c>
      <c r="I182" s="38">
        <v>1500</v>
      </c>
      <c r="J182" s="38">
        <f>E182-(F182+H182+I182)</f>
        <v>1647.7000000000007</v>
      </c>
      <c r="K182" s="12"/>
    </row>
    <row r="183" spans="1:11" x14ac:dyDescent="0.2">
      <c r="A183" s="1" t="s">
        <v>3</v>
      </c>
      <c r="B183" s="39"/>
      <c r="C183" s="40"/>
      <c r="D183" s="41" t="s">
        <v>31</v>
      </c>
      <c r="E183" s="42"/>
      <c r="F183" s="43"/>
      <c r="G183" s="42"/>
      <c r="H183" s="43"/>
      <c r="I183" s="44">
        <v>1500</v>
      </c>
      <c r="J183" s="44"/>
      <c r="K183" s="12"/>
    </row>
    <row r="184" spans="1:11" x14ac:dyDescent="0.2">
      <c r="A184" s="1" t="s">
        <v>3</v>
      </c>
      <c r="B184" s="33" t="s">
        <v>246</v>
      </c>
      <c r="C184" s="34" t="s">
        <v>265</v>
      </c>
      <c r="D184" s="35" t="s">
        <v>266</v>
      </c>
      <c r="E184" s="36">
        <v>70000</v>
      </c>
      <c r="F184" s="37">
        <v>60840.33</v>
      </c>
      <c r="G184" s="36">
        <v>0</v>
      </c>
      <c r="H184" s="37">
        <v>0</v>
      </c>
      <c r="I184" s="38">
        <v>3000</v>
      </c>
      <c r="J184" s="38">
        <f>E184-(F184+H184+I184)</f>
        <v>6159.6699999999983</v>
      </c>
      <c r="K184" s="12"/>
    </row>
    <row r="185" spans="1:11" x14ac:dyDescent="0.2">
      <c r="A185" s="1" t="s">
        <v>3</v>
      </c>
      <c r="B185" s="39"/>
      <c r="C185" s="40"/>
      <c r="D185" s="41" t="s">
        <v>31</v>
      </c>
      <c r="E185" s="42"/>
      <c r="F185" s="43"/>
      <c r="G185" s="42"/>
      <c r="H185" s="43"/>
      <c r="I185" s="44">
        <v>3000</v>
      </c>
      <c r="J185" s="44"/>
      <c r="K185" s="12"/>
    </row>
    <row r="186" spans="1:11" x14ac:dyDescent="0.2">
      <c r="A186" s="1" t="s">
        <v>3</v>
      </c>
      <c r="B186" s="33" t="s">
        <v>246</v>
      </c>
      <c r="C186" s="34" t="s">
        <v>267</v>
      </c>
      <c r="D186" s="35" t="s">
        <v>268</v>
      </c>
      <c r="E186" s="36">
        <v>137000</v>
      </c>
      <c r="F186" s="37">
        <v>83756.2</v>
      </c>
      <c r="G186" s="36">
        <v>12000</v>
      </c>
      <c r="H186" s="37">
        <v>25900</v>
      </c>
      <c r="I186" s="38">
        <v>2000</v>
      </c>
      <c r="J186" s="38">
        <f>E186-(F186+H186+I186)</f>
        <v>25343.800000000003</v>
      </c>
      <c r="K186" s="12"/>
    </row>
    <row r="187" spans="1:11" x14ac:dyDescent="0.2">
      <c r="A187" s="1" t="s">
        <v>3</v>
      </c>
      <c r="B187" s="39"/>
      <c r="C187" s="40"/>
      <c r="D187" s="41" t="s">
        <v>31</v>
      </c>
      <c r="E187" s="42"/>
      <c r="F187" s="43"/>
      <c r="G187" s="42"/>
      <c r="H187" s="43"/>
      <c r="I187" s="44">
        <v>2000</v>
      </c>
      <c r="J187" s="44"/>
      <c r="K187" s="12"/>
    </row>
    <row r="188" spans="1:11" x14ac:dyDescent="0.2">
      <c r="A188" s="1" t="s">
        <v>3</v>
      </c>
      <c r="B188" s="33" t="s">
        <v>246</v>
      </c>
      <c r="C188" s="34" t="s">
        <v>269</v>
      </c>
      <c r="D188" s="35" t="s">
        <v>270</v>
      </c>
      <c r="E188" s="36">
        <v>380000</v>
      </c>
      <c r="F188" s="37">
        <v>184374.55</v>
      </c>
      <c r="G188" s="36">
        <v>60000</v>
      </c>
      <c r="H188" s="37">
        <v>33011.800000000003</v>
      </c>
      <c r="I188" s="38">
        <v>50000</v>
      </c>
      <c r="J188" s="38">
        <f>E188-(F188+H188+I188)</f>
        <v>112613.65000000002</v>
      </c>
      <c r="K188" s="12"/>
    </row>
    <row r="189" spans="1:11" x14ac:dyDescent="0.2">
      <c r="A189" s="1" t="s">
        <v>3</v>
      </c>
      <c r="B189" s="39"/>
      <c r="C189" s="40"/>
      <c r="D189" s="41" t="s">
        <v>31</v>
      </c>
      <c r="E189" s="42"/>
      <c r="F189" s="43"/>
      <c r="G189" s="42"/>
      <c r="H189" s="43"/>
      <c r="I189" s="44">
        <v>50000</v>
      </c>
      <c r="J189" s="44"/>
      <c r="K189" s="12"/>
    </row>
    <row r="190" spans="1:11" x14ac:dyDescent="0.2">
      <c r="A190" s="1" t="s">
        <v>3</v>
      </c>
      <c r="B190" s="33" t="s">
        <v>246</v>
      </c>
      <c r="C190" s="34" t="s">
        <v>271</v>
      </c>
      <c r="D190" s="35" t="s">
        <v>272</v>
      </c>
      <c r="E190" s="36">
        <v>50000</v>
      </c>
      <c r="F190" s="37">
        <v>19303.330000000002</v>
      </c>
      <c r="G190" s="36">
        <v>0</v>
      </c>
      <c r="H190" s="37">
        <v>0</v>
      </c>
      <c r="I190" s="38">
        <v>8000</v>
      </c>
      <c r="J190" s="38">
        <f>E190-(F190+H190+I190)</f>
        <v>22696.67</v>
      </c>
      <c r="K190" s="12"/>
    </row>
    <row r="191" spans="1:11" x14ac:dyDescent="0.2">
      <c r="A191" s="1" t="s">
        <v>3</v>
      </c>
      <c r="B191" s="39"/>
      <c r="C191" s="40"/>
      <c r="D191" s="41" t="s">
        <v>31</v>
      </c>
      <c r="E191" s="42"/>
      <c r="F191" s="43"/>
      <c r="G191" s="42"/>
      <c r="H191" s="43"/>
      <c r="I191" s="44">
        <v>8000</v>
      </c>
      <c r="J191" s="44"/>
      <c r="K191" s="12"/>
    </row>
    <row r="192" spans="1:11" x14ac:dyDescent="0.2">
      <c r="A192" s="1" t="s">
        <v>3</v>
      </c>
      <c r="B192" s="33" t="s">
        <v>246</v>
      </c>
      <c r="C192" s="34" t="s">
        <v>273</v>
      </c>
      <c r="D192" s="35" t="s">
        <v>274</v>
      </c>
      <c r="E192" s="36">
        <v>82000</v>
      </c>
      <c r="F192" s="37">
        <v>0</v>
      </c>
      <c r="G192" s="36">
        <v>0</v>
      </c>
      <c r="H192" s="37">
        <v>17000</v>
      </c>
      <c r="I192" s="38">
        <v>10000</v>
      </c>
      <c r="J192" s="38">
        <f>E192-(F192+H192+I192)</f>
        <v>55000</v>
      </c>
      <c r="K192" s="12"/>
    </row>
    <row r="193" spans="1:11" x14ac:dyDescent="0.2">
      <c r="A193" s="1" t="s">
        <v>3</v>
      </c>
      <c r="B193" s="39"/>
      <c r="C193" s="40"/>
      <c r="D193" s="41" t="s">
        <v>31</v>
      </c>
      <c r="E193" s="42"/>
      <c r="F193" s="43"/>
      <c r="G193" s="42"/>
      <c r="H193" s="43"/>
      <c r="I193" s="44">
        <v>10000</v>
      </c>
      <c r="J193" s="44"/>
      <c r="K193" s="12"/>
    </row>
    <row r="194" spans="1:11" x14ac:dyDescent="0.2">
      <c r="A194" s="1" t="s">
        <v>3</v>
      </c>
      <c r="B194" s="33" t="s">
        <v>246</v>
      </c>
      <c r="C194" s="34" t="s">
        <v>275</v>
      </c>
      <c r="D194" s="35" t="s">
        <v>276</v>
      </c>
      <c r="E194" s="36">
        <v>60000</v>
      </c>
      <c r="F194" s="37">
        <v>0</v>
      </c>
      <c r="G194" s="36">
        <v>0</v>
      </c>
      <c r="H194" s="37">
        <v>0</v>
      </c>
      <c r="I194" s="38">
        <v>3000</v>
      </c>
      <c r="J194" s="38">
        <f>E194-(F194+H194+I194)</f>
        <v>57000</v>
      </c>
      <c r="K194" s="12"/>
    </row>
    <row r="195" spans="1:11" x14ac:dyDescent="0.2">
      <c r="A195" s="1" t="s">
        <v>3</v>
      </c>
      <c r="B195" s="39"/>
      <c r="C195" s="40"/>
      <c r="D195" s="41" t="s">
        <v>31</v>
      </c>
      <c r="E195" s="42"/>
      <c r="F195" s="43"/>
      <c r="G195" s="42"/>
      <c r="H195" s="43"/>
      <c r="I195" s="44">
        <v>3000</v>
      </c>
      <c r="J195" s="44"/>
      <c r="K195" s="12"/>
    </row>
    <row r="196" spans="1:11" x14ac:dyDescent="0.2">
      <c r="A196" s="1" t="s">
        <v>3</v>
      </c>
      <c r="B196" s="33" t="s">
        <v>277</v>
      </c>
      <c r="C196" s="34" t="s">
        <v>278</v>
      </c>
      <c r="D196" s="35" t="s">
        <v>279</v>
      </c>
      <c r="E196" s="36">
        <v>200000</v>
      </c>
      <c r="F196" s="37">
        <v>31500</v>
      </c>
      <c r="G196" s="36">
        <v>0</v>
      </c>
      <c r="H196" s="37">
        <v>0</v>
      </c>
      <c r="I196" s="38">
        <v>2000</v>
      </c>
      <c r="J196" s="38">
        <f>E196-(F196+H196+I196)</f>
        <v>166500</v>
      </c>
      <c r="K196" s="12"/>
    </row>
    <row r="197" spans="1:11" x14ac:dyDescent="0.2">
      <c r="A197" s="1" t="s">
        <v>3</v>
      </c>
      <c r="B197" s="39"/>
      <c r="C197" s="40"/>
      <c r="D197" s="41" t="s">
        <v>21</v>
      </c>
      <c r="E197" s="42"/>
      <c r="F197" s="43"/>
      <c r="G197" s="42"/>
      <c r="H197" s="43"/>
      <c r="I197" s="44">
        <v>2000</v>
      </c>
      <c r="J197" s="44"/>
      <c r="K197" s="12"/>
    </row>
    <row r="198" spans="1:11" x14ac:dyDescent="0.2">
      <c r="A198" s="1" t="s">
        <v>3</v>
      </c>
      <c r="B198" s="33" t="s">
        <v>277</v>
      </c>
      <c r="C198" s="34" t="s">
        <v>280</v>
      </c>
      <c r="D198" s="35" t="s">
        <v>281</v>
      </c>
      <c r="E198" s="36">
        <v>1200000</v>
      </c>
      <c r="F198" s="37">
        <v>99130.18</v>
      </c>
      <c r="G198" s="36">
        <v>50000</v>
      </c>
      <c r="H198" s="37">
        <v>50000</v>
      </c>
      <c r="I198" s="38">
        <v>355000</v>
      </c>
      <c r="J198" s="38">
        <f>E198-(F198+H198+I198)</f>
        <v>695869.82000000007</v>
      </c>
      <c r="K198" s="12"/>
    </row>
    <row r="199" spans="1:11" x14ac:dyDescent="0.2">
      <c r="A199" s="1" t="s">
        <v>3</v>
      </c>
      <c r="B199" s="39"/>
      <c r="C199" s="40"/>
      <c r="D199" s="41" t="s">
        <v>21</v>
      </c>
      <c r="E199" s="42"/>
      <c r="F199" s="43"/>
      <c r="G199" s="42"/>
      <c r="H199" s="43"/>
      <c r="I199" s="44">
        <v>355000</v>
      </c>
      <c r="J199" s="44"/>
      <c r="K199" s="12"/>
    </row>
    <row r="200" spans="1:11" x14ac:dyDescent="0.2">
      <c r="A200" s="1" t="s">
        <v>3</v>
      </c>
      <c r="B200" s="33" t="s">
        <v>277</v>
      </c>
      <c r="C200" s="34" t="s">
        <v>282</v>
      </c>
      <c r="D200" s="35" t="s">
        <v>283</v>
      </c>
      <c r="E200" s="36">
        <v>100000</v>
      </c>
      <c r="F200" s="37">
        <v>22208.03</v>
      </c>
      <c r="G200" s="36">
        <v>3000</v>
      </c>
      <c r="H200" s="37">
        <v>3000</v>
      </c>
      <c r="I200" s="38">
        <v>1000</v>
      </c>
      <c r="J200" s="38">
        <f>E200-(F200+H200+I200)</f>
        <v>73791.97</v>
      </c>
      <c r="K200" s="12"/>
    </row>
    <row r="201" spans="1:11" x14ac:dyDescent="0.2">
      <c r="A201" s="1" t="s">
        <v>3</v>
      </c>
      <c r="B201" s="39"/>
      <c r="C201" s="40"/>
      <c r="D201" s="41" t="s">
        <v>21</v>
      </c>
      <c r="E201" s="42"/>
      <c r="F201" s="43"/>
      <c r="G201" s="42"/>
      <c r="H201" s="43"/>
      <c r="I201" s="44">
        <v>1000</v>
      </c>
      <c r="J201" s="44"/>
      <c r="K201" s="12"/>
    </row>
    <row r="202" spans="1:11" x14ac:dyDescent="0.2">
      <c r="A202" s="1" t="s">
        <v>3</v>
      </c>
      <c r="B202" s="33" t="s">
        <v>277</v>
      </c>
      <c r="C202" s="34" t="s">
        <v>284</v>
      </c>
      <c r="D202" s="35" t="s">
        <v>285</v>
      </c>
      <c r="E202" s="36">
        <v>44000</v>
      </c>
      <c r="F202" s="37">
        <v>1090.77</v>
      </c>
      <c r="G202" s="36">
        <v>0</v>
      </c>
      <c r="H202" s="37">
        <v>0</v>
      </c>
      <c r="I202" s="38">
        <v>1000</v>
      </c>
      <c r="J202" s="38">
        <f>E202-(F202+H202+I202)</f>
        <v>41909.230000000003</v>
      </c>
      <c r="K202" s="12"/>
    </row>
    <row r="203" spans="1:11" x14ac:dyDescent="0.2">
      <c r="A203" s="1" t="s">
        <v>3</v>
      </c>
      <c r="B203" s="39"/>
      <c r="C203" s="40"/>
      <c r="D203" s="41" t="s">
        <v>21</v>
      </c>
      <c r="E203" s="42"/>
      <c r="F203" s="43"/>
      <c r="G203" s="42"/>
      <c r="H203" s="43"/>
      <c r="I203" s="44">
        <v>1000</v>
      </c>
      <c r="J203" s="44"/>
      <c r="K203" s="12"/>
    </row>
    <row r="204" spans="1:11" x14ac:dyDescent="0.2">
      <c r="A204" s="1" t="s">
        <v>3</v>
      </c>
      <c r="B204" s="33" t="s">
        <v>277</v>
      </c>
      <c r="C204" s="34" t="s">
        <v>286</v>
      </c>
      <c r="D204" s="35" t="s">
        <v>287</v>
      </c>
      <c r="E204" s="36">
        <v>61000</v>
      </c>
      <c r="F204" s="37">
        <v>2433.96</v>
      </c>
      <c r="G204" s="36">
        <v>3000</v>
      </c>
      <c r="H204" s="37">
        <v>3000</v>
      </c>
      <c r="I204" s="38">
        <v>3000</v>
      </c>
      <c r="J204" s="38">
        <f>E204-(F204+H204+I204)</f>
        <v>52566.04</v>
      </c>
      <c r="K204" s="12"/>
    </row>
    <row r="205" spans="1:11" x14ac:dyDescent="0.2">
      <c r="A205" s="1" t="s">
        <v>3</v>
      </c>
      <c r="B205" s="39"/>
      <c r="C205" s="40"/>
      <c r="D205" s="41" t="s">
        <v>21</v>
      </c>
      <c r="E205" s="42"/>
      <c r="F205" s="43"/>
      <c r="G205" s="42"/>
      <c r="H205" s="43"/>
      <c r="I205" s="44">
        <v>3000</v>
      </c>
      <c r="J205" s="44"/>
      <c r="K205" s="12"/>
    </row>
    <row r="206" spans="1:11" x14ac:dyDescent="0.2">
      <c r="A206" s="1" t="s">
        <v>3</v>
      </c>
      <c r="B206" s="33" t="s">
        <v>277</v>
      </c>
      <c r="C206" s="34" t="s">
        <v>288</v>
      </c>
      <c r="D206" s="35" t="s">
        <v>289</v>
      </c>
      <c r="E206" s="36">
        <v>65000</v>
      </c>
      <c r="F206" s="37">
        <v>46.5</v>
      </c>
      <c r="G206" s="36">
        <v>5800</v>
      </c>
      <c r="H206" s="37">
        <v>5800</v>
      </c>
      <c r="I206" s="38">
        <v>6000</v>
      </c>
      <c r="J206" s="38">
        <f>E206-(F206+H206+I206)</f>
        <v>53153.5</v>
      </c>
      <c r="K206" s="12"/>
    </row>
    <row r="207" spans="1:11" x14ac:dyDescent="0.2">
      <c r="A207" s="1" t="s">
        <v>3</v>
      </c>
      <c r="B207" s="39"/>
      <c r="C207" s="40"/>
      <c r="D207" s="41" t="s">
        <v>21</v>
      </c>
      <c r="E207" s="42"/>
      <c r="F207" s="43"/>
      <c r="G207" s="42"/>
      <c r="H207" s="43"/>
      <c r="I207" s="44">
        <v>6000</v>
      </c>
      <c r="J207" s="44"/>
      <c r="K207" s="12"/>
    </row>
    <row r="208" spans="1:11" x14ac:dyDescent="0.2">
      <c r="A208" s="1" t="s">
        <v>3</v>
      </c>
      <c r="B208" s="33" t="s">
        <v>277</v>
      </c>
      <c r="C208" s="34" t="s">
        <v>290</v>
      </c>
      <c r="D208" s="35" t="s">
        <v>291</v>
      </c>
      <c r="E208" s="36">
        <v>55000</v>
      </c>
      <c r="F208" s="37">
        <v>0</v>
      </c>
      <c r="G208" s="36">
        <v>0</v>
      </c>
      <c r="H208" s="37">
        <v>0</v>
      </c>
      <c r="I208" s="38">
        <v>2000</v>
      </c>
      <c r="J208" s="38">
        <f>E208-(F208+H208+I208)</f>
        <v>53000</v>
      </c>
      <c r="K208" s="12"/>
    </row>
    <row r="209" spans="1:11" ht="13.5" thickBot="1" x14ac:dyDescent="0.25">
      <c r="A209" s="1" t="s">
        <v>3</v>
      </c>
      <c r="B209" s="39"/>
      <c r="C209" s="40"/>
      <c r="D209" s="41" t="s">
        <v>21</v>
      </c>
      <c r="E209" s="42"/>
      <c r="F209" s="43"/>
      <c r="G209" s="42"/>
      <c r="H209" s="43"/>
      <c r="I209" s="44">
        <v>2000</v>
      </c>
      <c r="J209" s="44"/>
      <c r="K209" s="12"/>
    </row>
    <row r="210" spans="1:11" ht="13.5" thickBot="1" x14ac:dyDescent="0.25">
      <c r="A210" s="1" t="s">
        <v>3</v>
      </c>
      <c r="B210" s="28" t="s">
        <v>292</v>
      </c>
      <c r="C210" s="29"/>
      <c r="D210" s="30"/>
      <c r="E210" s="31">
        <v>4685488.5599999996</v>
      </c>
      <c r="F210" s="32">
        <v>1478104.95</v>
      </c>
      <c r="G210" s="31">
        <v>295600</v>
      </c>
      <c r="H210" s="32">
        <v>440611.8</v>
      </c>
      <c r="I210" s="32">
        <v>502550</v>
      </c>
      <c r="J210" s="32">
        <v>2264221.81</v>
      </c>
      <c r="K210" s="12"/>
    </row>
    <row r="211" spans="1:11" ht="13.5" thickBot="1" x14ac:dyDescent="0.25">
      <c r="A211" s="1" t="s">
        <v>3</v>
      </c>
      <c r="B211" s="45"/>
      <c r="C211" s="46"/>
      <c r="D211" s="47" t="s">
        <v>91</v>
      </c>
      <c r="E211" s="48">
        <f>SUM(E12:E210)/2</f>
        <v>50307736.895000003</v>
      </c>
      <c r="F211" s="49">
        <f>SUM(F12:F210)/2</f>
        <v>29166755.175000004</v>
      </c>
      <c r="G211" s="48">
        <f>SUM(G12:G210)/2</f>
        <v>1711023.6</v>
      </c>
      <c r="H211" s="50">
        <f>SUM(H12:H210)/2</f>
        <v>2621672.9</v>
      </c>
      <c r="I211" s="50">
        <f>SUM(I12:I210)/3</f>
        <v>2877354</v>
      </c>
      <c r="J211" s="50">
        <f>E211-(F211+H211+I211)</f>
        <v>15641954.82</v>
      </c>
      <c r="K211" s="51"/>
    </row>
    <row r="212" spans="1:11" x14ac:dyDescent="0.2">
      <c r="A212" s="1" t="s">
        <v>3</v>
      </c>
      <c r="C212" s="13"/>
      <c r="E212" s="12"/>
      <c r="F212" s="12"/>
      <c r="G212" s="12"/>
      <c r="H212" s="12"/>
      <c r="I212" s="12"/>
      <c r="J212" s="12"/>
      <c r="K212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18" orientation="landscape" r:id="rId1"/>
  <headerFooter alignWithMargins="0"/>
  <rowBreaks count="4" manualBreakCount="4">
    <brk id="76" max="16383" man="1"/>
    <brk id="109" max="9" man="1"/>
    <brk id="142" max="16383" man="1"/>
    <brk id="20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3:K529"/>
  <sheetViews>
    <sheetView showGridLines="0" zoomScaleNormal="100" workbookViewId="0">
      <selection activeCell="A526" sqref="A526:XFD526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4" customWidth="1"/>
    <col min="12" max="256" width="9.140625" style="5"/>
    <col min="257" max="257" width="5.7109375" style="5" customWidth="1"/>
    <col min="258" max="258" width="26.140625" style="5" customWidth="1"/>
    <col min="259" max="259" width="8.7109375" style="5" customWidth="1"/>
    <col min="260" max="260" width="37.140625" style="5" customWidth="1"/>
    <col min="261" max="267" width="15" style="5" customWidth="1"/>
    <col min="268" max="512" width="9.140625" style="5"/>
    <col min="513" max="513" width="5.7109375" style="5" customWidth="1"/>
    <col min="514" max="514" width="26.140625" style="5" customWidth="1"/>
    <col min="515" max="515" width="8.7109375" style="5" customWidth="1"/>
    <col min="516" max="516" width="37.140625" style="5" customWidth="1"/>
    <col min="517" max="523" width="15" style="5" customWidth="1"/>
    <col min="524" max="768" width="9.140625" style="5"/>
    <col min="769" max="769" width="5.7109375" style="5" customWidth="1"/>
    <col min="770" max="770" width="26.140625" style="5" customWidth="1"/>
    <col min="771" max="771" width="8.7109375" style="5" customWidth="1"/>
    <col min="772" max="772" width="37.140625" style="5" customWidth="1"/>
    <col min="773" max="779" width="15" style="5" customWidth="1"/>
    <col min="780" max="1024" width="9.140625" style="5"/>
    <col min="1025" max="1025" width="5.7109375" style="5" customWidth="1"/>
    <col min="1026" max="1026" width="26.140625" style="5" customWidth="1"/>
    <col min="1027" max="1027" width="8.7109375" style="5" customWidth="1"/>
    <col min="1028" max="1028" width="37.140625" style="5" customWidth="1"/>
    <col min="1029" max="1035" width="15" style="5" customWidth="1"/>
    <col min="1036" max="1280" width="9.140625" style="5"/>
    <col min="1281" max="1281" width="5.7109375" style="5" customWidth="1"/>
    <col min="1282" max="1282" width="26.140625" style="5" customWidth="1"/>
    <col min="1283" max="1283" width="8.7109375" style="5" customWidth="1"/>
    <col min="1284" max="1284" width="37.140625" style="5" customWidth="1"/>
    <col min="1285" max="1291" width="15" style="5" customWidth="1"/>
    <col min="1292" max="1536" width="9.140625" style="5"/>
    <col min="1537" max="1537" width="5.7109375" style="5" customWidth="1"/>
    <col min="1538" max="1538" width="26.140625" style="5" customWidth="1"/>
    <col min="1539" max="1539" width="8.7109375" style="5" customWidth="1"/>
    <col min="1540" max="1540" width="37.140625" style="5" customWidth="1"/>
    <col min="1541" max="1547" width="15" style="5" customWidth="1"/>
    <col min="1548" max="1792" width="9.140625" style="5"/>
    <col min="1793" max="1793" width="5.7109375" style="5" customWidth="1"/>
    <col min="1794" max="1794" width="26.140625" style="5" customWidth="1"/>
    <col min="1795" max="1795" width="8.7109375" style="5" customWidth="1"/>
    <col min="1796" max="1796" width="37.140625" style="5" customWidth="1"/>
    <col min="1797" max="1803" width="15" style="5" customWidth="1"/>
    <col min="1804" max="2048" width="9.140625" style="5"/>
    <col min="2049" max="2049" width="5.7109375" style="5" customWidth="1"/>
    <col min="2050" max="2050" width="26.140625" style="5" customWidth="1"/>
    <col min="2051" max="2051" width="8.7109375" style="5" customWidth="1"/>
    <col min="2052" max="2052" width="37.140625" style="5" customWidth="1"/>
    <col min="2053" max="2059" width="15" style="5" customWidth="1"/>
    <col min="2060" max="2304" width="9.140625" style="5"/>
    <col min="2305" max="2305" width="5.7109375" style="5" customWidth="1"/>
    <col min="2306" max="2306" width="26.140625" style="5" customWidth="1"/>
    <col min="2307" max="2307" width="8.7109375" style="5" customWidth="1"/>
    <col min="2308" max="2308" width="37.140625" style="5" customWidth="1"/>
    <col min="2309" max="2315" width="15" style="5" customWidth="1"/>
    <col min="2316" max="2560" width="9.140625" style="5"/>
    <col min="2561" max="2561" width="5.7109375" style="5" customWidth="1"/>
    <col min="2562" max="2562" width="26.140625" style="5" customWidth="1"/>
    <col min="2563" max="2563" width="8.7109375" style="5" customWidth="1"/>
    <col min="2564" max="2564" width="37.140625" style="5" customWidth="1"/>
    <col min="2565" max="2571" width="15" style="5" customWidth="1"/>
    <col min="2572" max="2816" width="9.140625" style="5"/>
    <col min="2817" max="2817" width="5.7109375" style="5" customWidth="1"/>
    <col min="2818" max="2818" width="26.140625" style="5" customWidth="1"/>
    <col min="2819" max="2819" width="8.7109375" style="5" customWidth="1"/>
    <col min="2820" max="2820" width="37.140625" style="5" customWidth="1"/>
    <col min="2821" max="2827" width="15" style="5" customWidth="1"/>
    <col min="2828" max="3072" width="9.140625" style="5"/>
    <col min="3073" max="3073" width="5.7109375" style="5" customWidth="1"/>
    <col min="3074" max="3074" width="26.140625" style="5" customWidth="1"/>
    <col min="3075" max="3075" width="8.7109375" style="5" customWidth="1"/>
    <col min="3076" max="3076" width="37.140625" style="5" customWidth="1"/>
    <col min="3077" max="3083" width="15" style="5" customWidth="1"/>
    <col min="3084" max="3328" width="9.140625" style="5"/>
    <col min="3329" max="3329" width="5.7109375" style="5" customWidth="1"/>
    <col min="3330" max="3330" width="26.140625" style="5" customWidth="1"/>
    <col min="3331" max="3331" width="8.7109375" style="5" customWidth="1"/>
    <col min="3332" max="3332" width="37.140625" style="5" customWidth="1"/>
    <col min="3333" max="3339" width="15" style="5" customWidth="1"/>
    <col min="3340" max="3584" width="9.140625" style="5"/>
    <col min="3585" max="3585" width="5.7109375" style="5" customWidth="1"/>
    <col min="3586" max="3586" width="26.140625" style="5" customWidth="1"/>
    <col min="3587" max="3587" width="8.7109375" style="5" customWidth="1"/>
    <col min="3588" max="3588" width="37.140625" style="5" customWidth="1"/>
    <col min="3589" max="3595" width="15" style="5" customWidth="1"/>
    <col min="3596" max="3840" width="9.140625" style="5"/>
    <col min="3841" max="3841" width="5.7109375" style="5" customWidth="1"/>
    <col min="3842" max="3842" width="26.140625" style="5" customWidth="1"/>
    <col min="3843" max="3843" width="8.7109375" style="5" customWidth="1"/>
    <col min="3844" max="3844" width="37.140625" style="5" customWidth="1"/>
    <col min="3845" max="3851" width="15" style="5" customWidth="1"/>
    <col min="3852" max="4096" width="9.140625" style="5"/>
    <col min="4097" max="4097" width="5.7109375" style="5" customWidth="1"/>
    <col min="4098" max="4098" width="26.140625" style="5" customWidth="1"/>
    <col min="4099" max="4099" width="8.7109375" style="5" customWidth="1"/>
    <col min="4100" max="4100" width="37.140625" style="5" customWidth="1"/>
    <col min="4101" max="4107" width="15" style="5" customWidth="1"/>
    <col min="4108" max="4352" width="9.140625" style="5"/>
    <col min="4353" max="4353" width="5.7109375" style="5" customWidth="1"/>
    <col min="4354" max="4354" width="26.140625" style="5" customWidth="1"/>
    <col min="4355" max="4355" width="8.7109375" style="5" customWidth="1"/>
    <col min="4356" max="4356" width="37.140625" style="5" customWidth="1"/>
    <col min="4357" max="4363" width="15" style="5" customWidth="1"/>
    <col min="4364" max="4608" width="9.140625" style="5"/>
    <col min="4609" max="4609" width="5.7109375" style="5" customWidth="1"/>
    <col min="4610" max="4610" width="26.140625" style="5" customWidth="1"/>
    <col min="4611" max="4611" width="8.7109375" style="5" customWidth="1"/>
    <col min="4612" max="4612" width="37.140625" style="5" customWidth="1"/>
    <col min="4613" max="4619" width="15" style="5" customWidth="1"/>
    <col min="4620" max="4864" width="9.140625" style="5"/>
    <col min="4865" max="4865" width="5.7109375" style="5" customWidth="1"/>
    <col min="4866" max="4866" width="26.140625" style="5" customWidth="1"/>
    <col min="4867" max="4867" width="8.7109375" style="5" customWidth="1"/>
    <col min="4868" max="4868" width="37.140625" style="5" customWidth="1"/>
    <col min="4869" max="4875" width="15" style="5" customWidth="1"/>
    <col min="4876" max="5120" width="9.140625" style="5"/>
    <col min="5121" max="5121" width="5.7109375" style="5" customWidth="1"/>
    <col min="5122" max="5122" width="26.140625" style="5" customWidth="1"/>
    <col min="5123" max="5123" width="8.7109375" style="5" customWidth="1"/>
    <col min="5124" max="5124" width="37.140625" style="5" customWidth="1"/>
    <col min="5125" max="5131" width="15" style="5" customWidth="1"/>
    <col min="5132" max="5376" width="9.140625" style="5"/>
    <col min="5377" max="5377" width="5.7109375" style="5" customWidth="1"/>
    <col min="5378" max="5378" width="26.140625" style="5" customWidth="1"/>
    <col min="5379" max="5379" width="8.7109375" style="5" customWidth="1"/>
    <col min="5380" max="5380" width="37.140625" style="5" customWidth="1"/>
    <col min="5381" max="5387" width="15" style="5" customWidth="1"/>
    <col min="5388" max="5632" width="9.140625" style="5"/>
    <col min="5633" max="5633" width="5.7109375" style="5" customWidth="1"/>
    <col min="5634" max="5634" width="26.140625" style="5" customWidth="1"/>
    <col min="5635" max="5635" width="8.7109375" style="5" customWidth="1"/>
    <col min="5636" max="5636" width="37.140625" style="5" customWidth="1"/>
    <col min="5637" max="5643" width="15" style="5" customWidth="1"/>
    <col min="5644" max="5888" width="9.140625" style="5"/>
    <col min="5889" max="5889" width="5.7109375" style="5" customWidth="1"/>
    <col min="5890" max="5890" width="26.140625" style="5" customWidth="1"/>
    <col min="5891" max="5891" width="8.7109375" style="5" customWidth="1"/>
    <col min="5892" max="5892" width="37.140625" style="5" customWidth="1"/>
    <col min="5893" max="5899" width="15" style="5" customWidth="1"/>
    <col min="5900" max="6144" width="9.140625" style="5"/>
    <col min="6145" max="6145" width="5.7109375" style="5" customWidth="1"/>
    <col min="6146" max="6146" width="26.140625" style="5" customWidth="1"/>
    <col min="6147" max="6147" width="8.7109375" style="5" customWidth="1"/>
    <col min="6148" max="6148" width="37.140625" style="5" customWidth="1"/>
    <col min="6149" max="6155" width="15" style="5" customWidth="1"/>
    <col min="6156" max="6400" width="9.140625" style="5"/>
    <col min="6401" max="6401" width="5.7109375" style="5" customWidth="1"/>
    <col min="6402" max="6402" width="26.140625" style="5" customWidth="1"/>
    <col min="6403" max="6403" width="8.7109375" style="5" customWidth="1"/>
    <col min="6404" max="6404" width="37.140625" style="5" customWidth="1"/>
    <col min="6405" max="6411" width="15" style="5" customWidth="1"/>
    <col min="6412" max="6656" width="9.140625" style="5"/>
    <col min="6657" max="6657" width="5.7109375" style="5" customWidth="1"/>
    <col min="6658" max="6658" width="26.140625" style="5" customWidth="1"/>
    <col min="6659" max="6659" width="8.7109375" style="5" customWidth="1"/>
    <col min="6660" max="6660" width="37.140625" style="5" customWidth="1"/>
    <col min="6661" max="6667" width="15" style="5" customWidth="1"/>
    <col min="6668" max="6912" width="9.140625" style="5"/>
    <col min="6913" max="6913" width="5.7109375" style="5" customWidth="1"/>
    <col min="6914" max="6914" width="26.140625" style="5" customWidth="1"/>
    <col min="6915" max="6915" width="8.7109375" style="5" customWidth="1"/>
    <col min="6916" max="6916" width="37.140625" style="5" customWidth="1"/>
    <col min="6917" max="6923" width="15" style="5" customWidth="1"/>
    <col min="6924" max="7168" width="9.140625" style="5"/>
    <col min="7169" max="7169" width="5.7109375" style="5" customWidth="1"/>
    <col min="7170" max="7170" width="26.140625" style="5" customWidth="1"/>
    <col min="7171" max="7171" width="8.7109375" style="5" customWidth="1"/>
    <col min="7172" max="7172" width="37.140625" style="5" customWidth="1"/>
    <col min="7173" max="7179" width="15" style="5" customWidth="1"/>
    <col min="7180" max="7424" width="9.140625" style="5"/>
    <col min="7425" max="7425" width="5.7109375" style="5" customWidth="1"/>
    <col min="7426" max="7426" width="26.140625" style="5" customWidth="1"/>
    <col min="7427" max="7427" width="8.7109375" style="5" customWidth="1"/>
    <col min="7428" max="7428" width="37.140625" style="5" customWidth="1"/>
    <col min="7429" max="7435" width="15" style="5" customWidth="1"/>
    <col min="7436" max="7680" width="9.140625" style="5"/>
    <col min="7681" max="7681" width="5.7109375" style="5" customWidth="1"/>
    <col min="7682" max="7682" width="26.140625" style="5" customWidth="1"/>
    <col min="7683" max="7683" width="8.7109375" style="5" customWidth="1"/>
    <col min="7684" max="7684" width="37.140625" style="5" customWidth="1"/>
    <col min="7685" max="7691" width="15" style="5" customWidth="1"/>
    <col min="7692" max="7936" width="9.140625" style="5"/>
    <col min="7937" max="7937" width="5.7109375" style="5" customWidth="1"/>
    <col min="7938" max="7938" width="26.140625" style="5" customWidth="1"/>
    <col min="7939" max="7939" width="8.7109375" style="5" customWidth="1"/>
    <col min="7940" max="7940" width="37.140625" style="5" customWidth="1"/>
    <col min="7941" max="7947" width="15" style="5" customWidth="1"/>
    <col min="7948" max="8192" width="9.140625" style="5"/>
    <col min="8193" max="8193" width="5.7109375" style="5" customWidth="1"/>
    <col min="8194" max="8194" width="26.140625" style="5" customWidth="1"/>
    <col min="8195" max="8195" width="8.7109375" style="5" customWidth="1"/>
    <col min="8196" max="8196" width="37.140625" style="5" customWidth="1"/>
    <col min="8197" max="8203" width="15" style="5" customWidth="1"/>
    <col min="8204" max="8448" width="9.140625" style="5"/>
    <col min="8449" max="8449" width="5.7109375" style="5" customWidth="1"/>
    <col min="8450" max="8450" width="26.140625" style="5" customWidth="1"/>
    <col min="8451" max="8451" width="8.7109375" style="5" customWidth="1"/>
    <col min="8452" max="8452" width="37.140625" style="5" customWidth="1"/>
    <col min="8453" max="8459" width="15" style="5" customWidth="1"/>
    <col min="8460" max="8704" width="9.140625" style="5"/>
    <col min="8705" max="8705" width="5.7109375" style="5" customWidth="1"/>
    <col min="8706" max="8706" width="26.140625" style="5" customWidth="1"/>
    <col min="8707" max="8707" width="8.7109375" style="5" customWidth="1"/>
    <col min="8708" max="8708" width="37.140625" style="5" customWidth="1"/>
    <col min="8709" max="8715" width="15" style="5" customWidth="1"/>
    <col min="8716" max="8960" width="9.140625" style="5"/>
    <col min="8961" max="8961" width="5.7109375" style="5" customWidth="1"/>
    <col min="8962" max="8962" width="26.140625" style="5" customWidth="1"/>
    <col min="8963" max="8963" width="8.7109375" style="5" customWidth="1"/>
    <col min="8964" max="8964" width="37.140625" style="5" customWidth="1"/>
    <col min="8965" max="8971" width="15" style="5" customWidth="1"/>
    <col min="8972" max="9216" width="9.140625" style="5"/>
    <col min="9217" max="9217" width="5.7109375" style="5" customWidth="1"/>
    <col min="9218" max="9218" width="26.140625" style="5" customWidth="1"/>
    <col min="9219" max="9219" width="8.7109375" style="5" customWidth="1"/>
    <col min="9220" max="9220" width="37.140625" style="5" customWidth="1"/>
    <col min="9221" max="9227" width="15" style="5" customWidth="1"/>
    <col min="9228" max="9472" width="9.140625" style="5"/>
    <col min="9473" max="9473" width="5.7109375" style="5" customWidth="1"/>
    <col min="9474" max="9474" width="26.140625" style="5" customWidth="1"/>
    <col min="9475" max="9475" width="8.7109375" style="5" customWidth="1"/>
    <col min="9476" max="9476" width="37.140625" style="5" customWidth="1"/>
    <col min="9477" max="9483" width="15" style="5" customWidth="1"/>
    <col min="9484" max="9728" width="9.140625" style="5"/>
    <col min="9729" max="9729" width="5.7109375" style="5" customWidth="1"/>
    <col min="9730" max="9730" width="26.140625" style="5" customWidth="1"/>
    <col min="9731" max="9731" width="8.7109375" style="5" customWidth="1"/>
    <col min="9732" max="9732" width="37.140625" style="5" customWidth="1"/>
    <col min="9733" max="9739" width="15" style="5" customWidth="1"/>
    <col min="9740" max="9984" width="9.140625" style="5"/>
    <col min="9985" max="9985" width="5.7109375" style="5" customWidth="1"/>
    <col min="9986" max="9986" width="26.140625" style="5" customWidth="1"/>
    <col min="9987" max="9987" width="8.7109375" style="5" customWidth="1"/>
    <col min="9988" max="9988" width="37.140625" style="5" customWidth="1"/>
    <col min="9989" max="9995" width="15" style="5" customWidth="1"/>
    <col min="9996" max="10240" width="9.140625" style="5"/>
    <col min="10241" max="10241" width="5.7109375" style="5" customWidth="1"/>
    <col min="10242" max="10242" width="26.140625" style="5" customWidth="1"/>
    <col min="10243" max="10243" width="8.7109375" style="5" customWidth="1"/>
    <col min="10244" max="10244" width="37.140625" style="5" customWidth="1"/>
    <col min="10245" max="10251" width="15" style="5" customWidth="1"/>
    <col min="10252" max="10496" width="9.140625" style="5"/>
    <col min="10497" max="10497" width="5.7109375" style="5" customWidth="1"/>
    <col min="10498" max="10498" width="26.140625" style="5" customWidth="1"/>
    <col min="10499" max="10499" width="8.7109375" style="5" customWidth="1"/>
    <col min="10500" max="10500" width="37.140625" style="5" customWidth="1"/>
    <col min="10501" max="10507" width="15" style="5" customWidth="1"/>
    <col min="10508" max="10752" width="9.140625" style="5"/>
    <col min="10753" max="10753" width="5.7109375" style="5" customWidth="1"/>
    <col min="10754" max="10754" width="26.140625" style="5" customWidth="1"/>
    <col min="10755" max="10755" width="8.7109375" style="5" customWidth="1"/>
    <col min="10756" max="10756" width="37.140625" style="5" customWidth="1"/>
    <col min="10757" max="10763" width="15" style="5" customWidth="1"/>
    <col min="10764" max="11008" width="9.140625" style="5"/>
    <col min="11009" max="11009" width="5.7109375" style="5" customWidth="1"/>
    <col min="11010" max="11010" width="26.140625" style="5" customWidth="1"/>
    <col min="11011" max="11011" width="8.7109375" style="5" customWidth="1"/>
    <col min="11012" max="11012" width="37.140625" style="5" customWidth="1"/>
    <col min="11013" max="11019" width="15" style="5" customWidth="1"/>
    <col min="11020" max="11264" width="9.140625" style="5"/>
    <col min="11265" max="11265" width="5.7109375" style="5" customWidth="1"/>
    <col min="11266" max="11266" width="26.140625" style="5" customWidth="1"/>
    <col min="11267" max="11267" width="8.7109375" style="5" customWidth="1"/>
    <col min="11268" max="11268" width="37.140625" style="5" customWidth="1"/>
    <col min="11269" max="11275" width="15" style="5" customWidth="1"/>
    <col min="11276" max="11520" width="9.140625" style="5"/>
    <col min="11521" max="11521" width="5.7109375" style="5" customWidth="1"/>
    <col min="11522" max="11522" width="26.140625" style="5" customWidth="1"/>
    <col min="11523" max="11523" width="8.7109375" style="5" customWidth="1"/>
    <col min="11524" max="11524" width="37.140625" style="5" customWidth="1"/>
    <col min="11525" max="11531" width="15" style="5" customWidth="1"/>
    <col min="11532" max="11776" width="9.140625" style="5"/>
    <col min="11777" max="11777" width="5.7109375" style="5" customWidth="1"/>
    <col min="11778" max="11778" width="26.140625" style="5" customWidth="1"/>
    <col min="11779" max="11779" width="8.7109375" style="5" customWidth="1"/>
    <col min="11780" max="11780" width="37.140625" style="5" customWidth="1"/>
    <col min="11781" max="11787" width="15" style="5" customWidth="1"/>
    <col min="11788" max="12032" width="9.140625" style="5"/>
    <col min="12033" max="12033" width="5.7109375" style="5" customWidth="1"/>
    <col min="12034" max="12034" width="26.140625" style="5" customWidth="1"/>
    <col min="12035" max="12035" width="8.7109375" style="5" customWidth="1"/>
    <col min="12036" max="12036" width="37.140625" style="5" customWidth="1"/>
    <col min="12037" max="12043" width="15" style="5" customWidth="1"/>
    <col min="12044" max="12288" width="9.140625" style="5"/>
    <col min="12289" max="12289" width="5.7109375" style="5" customWidth="1"/>
    <col min="12290" max="12290" width="26.140625" style="5" customWidth="1"/>
    <col min="12291" max="12291" width="8.7109375" style="5" customWidth="1"/>
    <col min="12292" max="12292" width="37.140625" style="5" customWidth="1"/>
    <col min="12293" max="12299" width="15" style="5" customWidth="1"/>
    <col min="12300" max="12544" width="9.140625" style="5"/>
    <col min="12545" max="12545" width="5.7109375" style="5" customWidth="1"/>
    <col min="12546" max="12546" width="26.140625" style="5" customWidth="1"/>
    <col min="12547" max="12547" width="8.7109375" style="5" customWidth="1"/>
    <col min="12548" max="12548" width="37.140625" style="5" customWidth="1"/>
    <col min="12549" max="12555" width="15" style="5" customWidth="1"/>
    <col min="12556" max="12800" width="9.140625" style="5"/>
    <col min="12801" max="12801" width="5.7109375" style="5" customWidth="1"/>
    <col min="12802" max="12802" width="26.140625" style="5" customWidth="1"/>
    <col min="12803" max="12803" width="8.7109375" style="5" customWidth="1"/>
    <col min="12804" max="12804" width="37.140625" style="5" customWidth="1"/>
    <col min="12805" max="12811" width="15" style="5" customWidth="1"/>
    <col min="12812" max="13056" width="9.140625" style="5"/>
    <col min="13057" max="13057" width="5.7109375" style="5" customWidth="1"/>
    <col min="13058" max="13058" width="26.140625" style="5" customWidth="1"/>
    <col min="13059" max="13059" width="8.7109375" style="5" customWidth="1"/>
    <col min="13060" max="13060" width="37.140625" style="5" customWidth="1"/>
    <col min="13061" max="13067" width="15" style="5" customWidth="1"/>
    <col min="13068" max="13312" width="9.140625" style="5"/>
    <col min="13313" max="13313" width="5.7109375" style="5" customWidth="1"/>
    <col min="13314" max="13314" width="26.140625" style="5" customWidth="1"/>
    <col min="13315" max="13315" width="8.7109375" style="5" customWidth="1"/>
    <col min="13316" max="13316" width="37.140625" style="5" customWidth="1"/>
    <col min="13317" max="13323" width="15" style="5" customWidth="1"/>
    <col min="13324" max="13568" width="9.140625" style="5"/>
    <col min="13569" max="13569" width="5.7109375" style="5" customWidth="1"/>
    <col min="13570" max="13570" width="26.140625" style="5" customWidth="1"/>
    <col min="13571" max="13571" width="8.7109375" style="5" customWidth="1"/>
    <col min="13572" max="13572" width="37.140625" style="5" customWidth="1"/>
    <col min="13573" max="13579" width="15" style="5" customWidth="1"/>
    <col min="13580" max="13824" width="9.140625" style="5"/>
    <col min="13825" max="13825" width="5.7109375" style="5" customWidth="1"/>
    <col min="13826" max="13826" width="26.140625" style="5" customWidth="1"/>
    <col min="13827" max="13827" width="8.7109375" style="5" customWidth="1"/>
    <col min="13828" max="13828" width="37.140625" style="5" customWidth="1"/>
    <col min="13829" max="13835" width="15" style="5" customWidth="1"/>
    <col min="13836" max="14080" width="9.140625" style="5"/>
    <col min="14081" max="14081" width="5.7109375" style="5" customWidth="1"/>
    <col min="14082" max="14082" width="26.140625" style="5" customWidth="1"/>
    <col min="14083" max="14083" width="8.7109375" style="5" customWidth="1"/>
    <col min="14084" max="14084" width="37.140625" style="5" customWidth="1"/>
    <col min="14085" max="14091" width="15" style="5" customWidth="1"/>
    <col min="14092" max="14336" width="9.140625" style="5"/>
    <col min="14337" max="14337" width="5.7109375" style="5" customWidth="1"/>
    <col min="14338" max="14338" width="26.140625" style="5" customWidth="1"/>
    <col min="14339" max="14339" width="8.7109375" style="5" customWidth="1"/>
    <col min="14340" max="14340" width="37.140625" style="5" customWidth="1"/>
    <col min="14341" max="14347" width="15" style="5" customWidth="1"/>
    <col min="14348" max="14592" width="9.140625" style="5"/>
    <col min="14593" max="14593" width="5.7109375" style="5" customWidth="1"/>
    <col min="14594" max="14594" width="26.140625" style="5" customWidth="1"/>
    <col min="14595" max="14595" width="8.7109375" style="5" customWidth="1"/>
    <col min="14596" max="14596" width="37.140625" style="5" customWidth="1"/>
    <col min="14597" max="14603" width="15" style="5" customWidth="1"/>
    <col min="14604" max="14848" width="9.140625" style="5"/>
    <col min="14849" max="14849" width="5.7109375" style="5" customWidth="1"/>
    <col min="14850" max="14850" width="26.140625" style="5" customWidth="1"/>
    <col min="14851" max="14851" width="8.7109375" style="5" customWidth="1"/>
    <col min="14852" max="14852" width="37.140625" style="5" customWidth="1"/>
    <col min="14853" max="14859" width="15" style="5" customWidth="1"/>
    <col min="14860" max="15104" width="9.140625" style="5"/>
    <col min="15105" max="15105" width="5.7109375" style="5" customWidth="1"/>
    <col min="15106" max="15106" width="26.140625" style="5" customWidth="1"/>
    <col min="15107" max="15107" width="8.7109375" style="5" customWidth="1"/>
    <col min="15108" max="15108" width="37.140625" style="5" customWidth="1"/>
    <col min="15109" max="15115" width="15" style="5" customWidth="1"/>
    <col min="15116" max="15360" width="9.140625" style="5"/>
    <col min="15361" max="15361" width="5.7109375" style="5" customWidth="1"/>
    <col min="15362" max="15362" width="26.140625" style="5" customWidth="1"/>
    <col min="15363" max="15363" width="8.7109375" style="5" customWidth="1"/>
    <col min="15364" max="15364" width="37.140625" style="5" customWidth="1"/>
    <col min="15365" max="15371" width="15" style="5" customWidth="1"/>
    <col min="15372" max="15616" width="9.140625" style="5"/>
    <col min="15617" max="15617" width="5.7109375" style="5" customWidth="1"/>
    <col min="15618" max="15618" width="26.140625" style="5" customWidth="1"/>
    <col min="15619" max="15619" width="8.7109375" style="5" customWidth="1"/>
    <col min="15620" max="15620" width="37.140625" style="5" customWidth="1"/>
    <col min="15621" max="15627" width="15" style="5" customWidth="1"/>
    <col min="15628" max="15872" width="9.140625" style="5"/>
    <col min="15873" max="15873" width="5.7109375" style="5" customWidth="1"/>
    <col min="15874" max="15874" width="26.140625" style="5" customWidth="1"/>
    <col min="15875" max="15875" width="8.7109375" style="5" customWidth="1"/>
    <col min="15876" max="15876" width="37.140625" style="5" customWidth="1"/>
    <col min="15877" max="15883" width="15" style="5" customWidth="1"/>
    <col min="15884" max="16128" width="9.140625" style="5"/>
    <col min="16129" max="16129" width="5.7109375" style="5" customWidth="1"/>
    <col min="16130" max="16130" width="26.140625" style="5" customWidth="1"/>
    <col min="16131" max="16131" width="8.7109375" style="5" customWidth="1"/>
    <col min="16132" max="16132" width="37.140625" style="5" customWidth="1"/>
    <col min="16133" max="16139" width="15" style="5" customWidth="1"/>
    <col min="16140" max="16384" width="9.140625" style="5"/>
  </cols>
  <sheetData>
    <row r="3" spans="1:11" x14ac:dyDescent="0.2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8" x14ac:dyDescent="0.25">
      <c r="A7" s="6" t="s">
        <v>3</v>
      </c>
      <c r="B7" s="7" t="s">
        <v>293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5" thickBot="1" x14ac:dyDescent="0.25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25">
      <c r="A9" s="1" t="s">
        <v>3</v>
      </c>
      <c r="B9" s="14"/>
      <c r="C9" s="15"/>
      <c r="D9" s="16" t="s">
        <v>5</v>
      </c>
      <c r="E9" s="138" t="s">
        <v>6</v>
      </c>
      <c r="F9" s="139"/>
      <c r="G9" s="138" t="s">
        <v>7</v>
      </c>
      <c r="H9" s="139"/>
      <c r="I9" s="17"/>
      <c r="J9" s="17"/>
      <c r="K9" s="12"/>
    </row>
    <row r="10" spans="1:11" ht="34.5" customHeight="1" x14ac:dyDescent="0.2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25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5" thickBot="1" x14ac:dyDescent="0.25">
      <c r="A12" s="1" t="s">
        <v>3</v>
      </c>
      <c r="B12" s="28" t="s">
        <v>25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">
      <c r="A13" s="1" t="s">
        <v>3</v>
      </c>
      <c r="B13" s="33" t="s">
        <v>28</v>
      </c>
      <c r="C13" s="34" t="s">
        <v>1167</v>
      </c>
      <c r="D13" s="35" t="s">
        <v>294</v>
      </c>
      <c r="E13" s="36">
        <v>0</v>
      </c>
      <c r="F13" s="37">
        <v>0</v>
      </c>
      <c r="G13" s="36">
        <v>0</v>
      </c>
      <c r="H13" s="37">
        <v>0</v>
      </c>
      <c r="I13" s="38">
        <v>175000</v>
      </c>
      <c r="J13" s="38">
        <f>E13-(F13+H13+I13)</f>
        <v>-175000</v>
      </c>
      <c r="K13" s="12"/>
    </row>
    <row r="14" spans="1:11" ht="13.5" thickBot="1" x14ac:dyDescent="0.25">
      <c r="A14" s="1" t="s">
        <v>3</v>
      </c>
      <c r="B14" s="39"/>
      <c r="C14" s="40"/>
      <c r="D14" s="41" t="s">
        <v>295</v>
      </c>
      <c r="E14" s="42"/>
      <c r="F14" s="43"/>
      <c r="G14" s="42"/>
      <c r="H14" s="43"/>
      <c r="I14" s="44">
        <v>175000</v>
      </c>
      <c r="J14" s="44"/>
      <c r="K14" s="12"/>
    </row>
    <row r="15" spans="1:11" ht="13.5" thickBot="1" x14ac:dyDescent="0.25">
      <c r="A15" s="1" t="s">
        <v>3</v>
      </c>
      <c r="B15" s="28" t="s">
        <v>80</v>
      </c>
      <c r="C15" s="29"/>
      <c r="D15" s="30"/>
      <c r="E15" s="31">
        <v>0</v>
      </c>
      <c r="F15" s="32">
        <v>0</v>
      </c>
      <c r="G15" s="31">
        <v>0</v>
      </c>
      <c r="H15" s="32">
        <v>0</v>
      </c>
      <c r="I15" s="32">
        <v>175000</v>
      </c>
      <c r="J15" s="32">
        <v>-175000</v>
      </c>
      <c r="K15" s="12"/>
    </row>
    <row r="16" spans="1:11" ht="13.5" thickBot="1" x14ac:dyDescent="0.25">
      <c r="A16" s="1" t="s">
        <v>3</v>
      </c>
      <c r="B16" s="28" t="s">
        <v>296</v>
      </c>
      <c r="C16" s="29"/>
      <c r="D16" s="30"/>
      <c r="E16" s="31"/>
      <c r="F16" s="32"/>
      <c r="G16" s="31"/>
      <c r="H16" s="32"/>
      <c r="I16" s="32"/>
      <c r="J16" s="32"/>
      <c r="K16" s="12"/>
    </row>
    <row r="17" spans="1:11" x14ac:dyDescent="0.2">
      <c r="A17" s="1" t="s">
        <v>3</v>
      </c>
      <c r="B17" s="33" t="s">
        <v>297</v>
      </c>
      <c r="C17" s="34" t="s">
        <v>298</v>
      </c>
      <c r="D17" s="35" t="s">
        <v>299</v>
      </c>
      <c r="E17" s="36">
        <v>26599.599999999999</v>
      </c>
      <c r="F17" s="37">
        <v>0</v>
      </c>
      <c r="G17" s="36">
        <v>4250</v>
      </c>
      <c r="H17" s="37">
        <v>4250</v>
      </c>
      <c r="I17" s="38">
        <v>1800</v>
      </c>
      <c r="J17" s="38">
        <f>E17-(F17+H17+I17)</f>
        <v>20549.599999999999</v>
      </c>
      <c r="K17" s="12"/>
    </row>
    <row r="18" spans="1:11" x14ac:dyDescent="0.2">
      <c r="A18" s="1" t="s">
        <v>3</v>
      </c>
      <c r="B18" s="39"/>
      <c r="C18" s="40"/>
      <c r="D18" s="41" t="s">
        <v>21</v>
      </c>
      <c r="E18" s="42"/>
      <c r="F18" s="43"/>
      <c r="G18" s="42"/>
      <c r="H18" s="43"/>
      <c r="I18" s="44">
        <v>1800</v>
      </c>
      <c r="J18" s="44"/>
      <c r="K18" s="12"/>
    </row>
    <row r="19" spans="1:11" x14ac:dyDescent="0.2">
      <c r="A19" s="1" t="s">
        <v>3</v>
      </c>
      <c r="B19" s="33" t="s">
        <v>297</v>
      </c>
      <c r="C19" s="34" t="s">
        <v>300</v>
      </c>
      <c r="D19" s="35" t="s">
        <v>301</v>
      </c>
      <c r="E19" s="36">
        <v>3991334</v>
      </c>
      <c r="F19" s="37">
        <v>0</v>
      </c>
      <c r="G19" s="36">
        <v>150000</v>
      </c>
      <c r="H19" s="37">
        <v>150000</v>
      </c>
      <c r="I19" s="38">
        <v>88800</v>
      </c>
      <c r="J19" s="38">
        <f>E19-(F19+H19+I19)</f>
        <v>3752534</v>
      </c>
      <c r="K19" s="12"/>
    </row>
    <row r="20" spans="1:11" x14ac:dyDescent="0.2">
      <c r="A20" s="1" t="s">
        <v>3</v>
      </c>
      <c r="B20" s="39"/>
      <c r="C20" s="40"/>
      <c r="D20" s="41" t="s">
        <v>21</v>
      </c>
      <c r="E20" s="42"/>
      <c r="F20" s="43"/>
      <c r="G20" s="42"/>
      <c r="H20" s="43"/>
      <c r="I20" s="44">
        <v>88800</v>
      </c>
      <c r="J20" s="44"/>
      <c r="K20" s="12"/>
    </row>
    <row r="21" spans="1:11" x14ac:dyDescent="0.2">
      <c r="A21" s="1" t="s">
        <v>3</v>
      </c>
      <c r="B21" s="33" t="s">
        <v>297</v>
      </c>
      <c r="C21" s="34" t="s">
        <v>302</v>
      </c>
      <c r="D21" s="35" t="s">
        <v>303</v>
      </c>
      <c r="E21" s="36">
        <v>52090000</v>
      </c>
      <c r="F21" s="37">
        <v>0</v>
      </c>
      <c r="G21" s="36">
        <v>3100000</v>
      </c>
      <c r="H21" s="37">
        <v>5770000</v>
      </c>
      <c r="I21" s="38">
        <v>2500000</v>
      </c>
      <c r="J21" s="38">
        <f>E21-(F21+H21+I21)</f>
        <v>43820000</v>
      </c>
      <c r="K21" s="12"/>
    </row>
    <row r="22" spans="1:11" x14ac:dyDescent="0.2">
      <c r="A22" s="1" t="s">
        <v>3</v>
      </c>
      <c r="B22" s="39"/>
      <c r="C22" s="40"/>
      <c r="D22" s="41" t="s">
        <v>21</v>
      </c>
      <c r="E22" s="42"/>
      <c r="F22" s="43"/>
      <c r="G22" s="42"/>
      <c r="H22" s="43"/>
      <c r="I22" s="44">
        <v>2500000</v>
      </c>
      <c r="J22" s="44"/>
      <c r="K22" s="12"/>
    </row>
    <row r="23" spans="1:11" x14ac:dyDescent="0.2">
      <c r="A23" s="1" t="s">
        <v>3</v>
      </c>
      <c r="B23" s="33" t="s">
        <v>297</v>
      </c>
      <c r="C23" s="34" t="s">
        <v>304</v>
      </c>
      <c r="D23" s="35" t="s">
        <v>305</v>
      </c>
      <c r="E23" s="36">
        <v>1637000</v>
      </c>
      <c r="F23" s="37">
        <v>0</v>
      </c>
      <c r="G23" s="36">
        <v>761450</v>
      </c>
      <c r="H23" s="37">
        <v>761450</v>
      </c>
      <c r="I23" s="38">
        <v>122066</v>
      </c>
      <c r="J23" s="38">
        <f>E23-(F23+H23+I23)</f>
        <v>753484</v>
      </c>
      <c r="K23" s="12"/>
    </row>
    <row r="24" spans="1:11" x14ac:dyDescent="0.2">
      <c r="A24" s="1" t="s">
        <v>3</v>
      </c>
      <c r="B24" s="39"/>
      <c r="C24" s="40"/>
      <c r="D24" s="41" t="s">
        <v>21</v>
      </c>
      <c r="E24" s="42"/>
      <c r="F24" s="43"/>
      <c r="G24" s="42"/>
      <c r="H24" s="43"/>
      <c r="I24" s="44">
        <v>122066</v>
      </c>
      <c r="J24" s="44"/>
      <c r="K24" s="12"/>
    </row>
    <row r="25" spans="1:11" x14ac:dyDescent="0.2">
      <c r="A25" s="1" t="s">
        <v>3</v>
      </c>
      <c r="B25" s="33" t="s">
        <v>297</v>
      </c>
      <c r="C25" s="34" t="s">
        <v>306</v>
      </c>
      <c r="D25" s="35" t="s">
        <v>307</v>
      </c>
      <c r="E25" s="36">
        <v>60000</v>
      </c>
      <c r="F25" s="37">
        <v>0</v>
      </c>
      <c r="G25" s="36">
        <v>2250</v>
      </c>
      <c r="H25" s="37">
        <v>2250</v>
      </c>
      <c r="I25" s="38">
        <v>31580</v>
      </c>
      <c r="J25" s="38">
        <f>E25-(F25+H25+I25)</f>
        <v>26170</v>
      </c>
      <c r="K25" s="12"/>
    </row>
    <row r="26" spans="1:11" x14ac:dyDescent="0.2">
      <c r="A26" s="1" t="s">
        <v>3</v>
      </c>
      <c r="B26" s="39"/>
      <c r="C26" s="40"/>
      <c r="D26" s="41" t="s">
        <v>21</v>
      </c>
      <c r="E26" s="42"/>
      <c r="F26" s="43"/>
      <c r="G26" s="42"/>
      <c r="H26" s="43"/>
      <c r="I26" s="44">
        <v>31580</v>
      </c>
      <c r="J26" s="44"/>
      <c r="K26" s="12"/>
    </row>
    <row r="27" spans="1:11" x14ac:dyDescent="0.2">
      <c r="A27" s="1" t="s">
        <v>3</v>
      </c>
      <c r="B27" s="33" t="s">
        <v>297</v>
      </c>
      <c r="C27" s="34" t="s">
        <v>308</v>
      </c>
      <c r="D27" s="35" t="s">
        <v>309</v>
      </c>
      <c r="E27" s="36">
        <v>410000</v>
      </c>
      <c r="F27" s="37">
        <v>0</v>
      </c>
      <c r="G27" s="36">
        <v>20000</v>
      </c>
      <c r="H27" s="37">
        <v>20000</v>
      </c>
      <c r="I27" s="38">
        <v>139500</v>
      </c>
      <c r="J27" s="38">
        <f>E27-(F27+H27+I27)</f>
        <v>250500</v>
      </c>
      <c r="K27" s="12"/>
    </row>
    <row r="28" spans="1:11" x14ac:dyDescent="0.2">
      <c r="A28" s="1" t="s">
        <v>3</v>
      </c>
      <c r="B28" s="39"/>
      <c r="C28" s="40"/>
      <c r="D28" s="41" t="s">
        <v>21</v>
      </c>
      <c r="E28" s="42"/>
      <c r="F28" s="43"/>
      <c r="G28" s="42"/>
      <c r="H28" s="43"/>
      <c r="I28" s="44">
        <v>139500</v>
      </c>
      <c r="J28" s="44"/>
      <c r="K28" s="12"/>
    </row>
    <row r="29" spans="1:11" x14ac:dyDescent="0.2">
      <c r="A29" s="1" t="s">
        <v>3</v>
      </c>
      <c r="B29" s="33" t="s">
        <v>297</v>
      </c>
      <c r="C29" s="34" t="s">
        <v>310</v>
      </c>
      <c r="D29" s="35" t="s">
        <v>311</v>
      </c>
      <c r="E29" s="36">
        <v>796000</v>
      </c>
      <c r="F29" s="37">
        <v>0</v>
      </c>
      <c r="G29" s="36">
        <v>357000</v>
      </c>
      <c r="H29" s="37">
        <v>357000</v>
      </c>
      <c r="I29" s="38">
        <v>68400</v>
      </c>
      <c r="J29" s="38">
        <f>E29-(F29+H29+I29)</f>
        <v>370600</v>
      </c>
      <c r="K29" s="12"/>
    </row>
    <row r="30" spans="1:11" x14ac:dyDescent="0.2">
      <c r="A30" s="1" t="s">
        <v>3</v>
      </c>
      <c r="B30" s="39"/>
      <c r="C30" s="40"/>
      <c r="D30" s="41" t="s">
        <v>21</v>
      </c>
      <c r="E30" s="42"/>
      <c r="F30" s="43"/>
      <c r="G30" s="42"/>
      <c r="H30" s="43"/>
      <c r="I30" s="44">
        <v>68400</v>
      </c>
      <c r="J30" s="44"/>
      <c r="K30" s="12"/>
    </row>
    <row r="31" spans="1:11" x14ac:dyDescent="0.2">
      <c r="A31" s="1" t="s">
        <v>3</v>
      </c>
      <c r="B31" s="33" t="s">
        <v>297</v>
      </c>
      <c r="C31" s="34" t="s">
        <v>312</v>
      </c>
      <c r="D31" s="35" t="s">
        <v>313</v>
      </c>
      <c r="E31" s="36">
        <v>349110</v>
      </c>
      <c r="F31" s="37">
        <v>0</v>
      </c>
      <c r="G31" s="36">
        <v>50000</v>
      </c>
      <c r="H31" s="37">
        <v>50000</v>
      </c>
      <c r="I31" s="38">
        <v>390000</v>
      </c>
      <c r="J31" s="38">
        <f>E31-(F31+H31+I31)</f>
        <v>-90890</v>
      </c>
      <c r="K31" s="12"/>
    </row>
    <row r="32" spans="1:11" x14ac:dyDescent="0.2">
      <c r="A32" s="1" t="s">
        <v>3</v>
      </c>
      <c r="B32" s="39"/>
      <c r="C32" s="40"/>
      <c r="D32" s="41" t="s">
        <v>21</v>
      </c>
      <c r="E32" s="42"/>
      <c r="F32" s="43"/>
      <c r="G32" s="42"/>
      <c r="H32" s="43"/>
      <c r="I32" s="44">
        <v>390000</v>
      </c>
      <c r="J32" s="44"/>
      <c r="K32" s="12"/>
    </row>
    <row r="33" spans="1:11" x14ac:dyDescent="0.2">
      <c r="A33" s="1" t="s">
        <v>3</v>
      </c>
      <c r="B33" s="33" t="s">
        <v>297</v>
      </c>
      <c r="C33" s="34" t="s">
        <v>314</v>
      </c>
      <c r="D33" s="35" t="s">
        <v>315</v>
      </c>
      <c r="E33" s="36">
        <v>850750</v>
      </c>
      <c r="F33" s="37">
        <v>0</v>
      </c>
      <c r="G33" s="36">
        <v>2000</v>
      </c>
      <c r="H33" s="37">
        <v>11500</v>
      </c>
      <c r="I33" s="38">
        <v>10000</v>
      </c>
      <c r="J33" s="38">
        <f>E33-(F33+H33+I33)</f>
        <v>829250</v>
      </c>
      <c r="K33" s="12"/>
    </row>
    <row r="34" spans="1:11" x14ac:dyDescent="0.2">
      <c r="A34" s="1" t="s">
        <v>3</v>
      </c>
      <c r="B34" s="39"/>
      <c r="C34" s="40"/>
      <c r="D34" s="41" t="s">
        <v>21</v>
      </c>
      <c r="E34" s="42"/>
      <c r="F34" s="43"/>
      <c r="G34" s="42"/>
      <c r="H34" s="43"/>
      <c r="I34" s="44">
        <v>10000</v>
      </c>
      <c r="J34" s="44"/>
      <c r="K34" s="12"/>
    </row>
    <row r="35" spans="1:11" x14ac:dyDescent="0.2">
      <c r="A35" s="1" t="s">
        <v>3</v>
      </c>
      <c r="B35" s="33" t="s">
        <v>297</v>
      </c>
      <c r="C35" s="34" t="s">
        <v>316</v>
      </c>
      <c r="D35" s="35" t="s">
        <v>317</v>
      </c>
      <c r="E35" s="36">
        <v>348000</v>
      </c>
      <c r="F35" s="37">
        <v>0</v>
      </c>
      <c r="G35" s="36">
        <v>12000</v>
      </c>
      <c r="H35" s="37">
        <v>12000</v>
      </c>
      <c r="I35" s="38">
        <v>25836</v>
      </c>
      <c r="J35" s="38">
        <f>E35-(F35+H35+I35)</f>
        <v>310164</v>
      </c>
      <c r="K35" s="12"/>
    </row>
    <row r="36" spans="1:11" x14ac:dyDescent="0.2">
      <c r="A36" s="1" t="s">
        <v>3</v>
      </c>
      <c r="B36" s="39"/>
      <c r="C36" s="40"/>
      <c r="D36" s="41" t="s">
        <v>21</v>
      </c>
      <c r="E36" s="42"/>
      <c r="F36" s="43"/>
      <c r="G36" s="42"/>
      <c r="H36" s="43"/>
      <c r="I36" s="44">
        <v>25836</v>
      </c>
      <c r="J36" s="44"/>
      <c r="K36" s="12"/>
    </row>
    <row r="37" spans="1:11" x14ac:dyDescent="0.2">
      <c r="A37" s="1" t="s">
        <v>3</v>
      </c>
      <c r="B37" s="33" t="s">
        <v>297</v>
      </c>
      <c r="C37" s="34" t="s">
        <v>318</v>
      </c>
      <c r="D37" s="35" t="s">
        <v>319</v>
      </c>
      <c r="E37" s="36">
        <v>656000</v>
      </c>
      <c r="F37" s="37">
        <v>0</v>
      </c>
      <c r="G37" s="36">
        <v>0</v>
      </c>
      <c r="H37" s="37">
        <v>0</v>
      </c>
      <c r="I37" s="38">
        <v>5000</v>
      </c>
      <c r="J37" s="38">
        <f>E37-(F37+H37+I37)</f>
        <v>651000</v>
      </c>
      <c r="K37" s="12"/>
    </row>
    <row r="38" spans="1:11" x14ac:dyDescent="0.2">
      <c r="A38" s="1" t="s">
        <v>3</v>
      </c>
      <c r="B38" s="39"/>
      <c r="C38" s="40"/>
      <c r="D38" s="41" t="s">
        <v>21</v>
      </c>
      <c r="E38" s="42"/>
      <c r="F38" s="43"/>
      <c r="G38" s="42"/>
      <c r="H38" s="43"/>
      <c r="I38" s="44">
        <v>5000</v>
      </c>
      <c r="J38" s="44"/>
      <c r="K38" s="12"/>
    </row>
    <row r="39" spans="1:11" x14ac:dyDescent="0.2">
      <c r="A39" s="1" t="s">
        <v>3</v>
      </c>
      <c r="B39" s="33" t="s">
        <v>297</v>
      </c>
      <c r="C39" s="34" t="s">
        <v>320</v>
      </c>
      <c r="D39" s="35" t="s">
        <v>321</v>
      </c>
      <c r="E39" s="36">
        <v>1404280</v>
      </c>
      <c r="F39" s="37">
        <v>0</v>
      </c>
      <c r="G39" s="36">
        <v>22000</v>
      </c>
      <c r="H39" s="37">
        <v>25050</v>
      </c>
      <c r="I39" s="38">
        <v>1000</v>
      </c>
      <c r="J39" s="38">
        <f>E39-(F39+H39+I39)</f>
        <v>1378230</v>
      </c>
      <c r="K39" s="12"/>
    </row>
    <row r="40" spans="1:11" x14ac:dyDescent="0.2">
      <c r="A40" s="1" t="s">
        <v>3</v>
      </c>
      <c r="B40" s="39"/>
      <c r="C40" s="40"/>
      <c r="D40" s="41" t="s">
        <v>21</v>
      </c>
      <c r="E40" s="42"/>
      <c r="F40" s="43"/>
      <c r="G40" s="42"/>
      <c r="H40" s="43"/>
      <c r="I40" s="44">
        <v>1000</v>
      </c>
      <c r="J40" s="44"/>
      <c r="K40" s="12"/>
    </row>
    <row r="41" spans="1:11" x14ac:dyDescent="0.2">
      <c r="A41" s="1" t="s">
        <v>3</v>
      </c>
      <c r="B41" s="33" t="s">
        <v>297</v>
      </c>
      <c r="C41" s="34" t="s">
        <v>322</v>
      </c>
      <c r="D41" s="35" t="s">
        <v>323</v>
      </c>
      <c r="E41" s="36">
        <v>946530</v>
      </c>
      <c r="F41" s="37">
        <v>0</v>
      </c>
      <c r="G41" s="36">
        <v>17000</v>
      </c>
      <c r="H41" s="37">
        <v>17000</v>
      </c>
      <c r="I41" s="38">
        <v>331543</v>
      </c>
      <c r="J41" s="38">
        <f>E41-(F41+H41+I41)</f>
        <v>597987</v>
      </c>
      <c r="K41" s="12"/>
    </row>
    <row r="42" spans="1:11" x14ac:dyDescent="0.2">
      <c r="A42" s="1" t="s">
        <v>3</v>
      </c>
      <c r="B42" s="39"/>
      <c r="C42" s="40"/>
      <c r="D42" s="41" t="s">
        <v>21</v>
      </c>
      <c r="E42" s="42"/>
      <c r="F42" s="43"/>
      <c r="G42" s="42"/>
      <c r="H42" s="43"/>
      <c r="I42" s="44">
        <v>331543</v>
      </c>
      <c r="J42" s="44"/>
      <c r="K42" s="12"/>
    </row>
    <row r="43" spans="1:11" x14ac:dyDescent="0.2">
      <c r="A43" s="1" t="s">
        <v>3</v>
      </c>
      <c r="B43" s="33" t="s">
        <v>297</v>
      </c>
      <c r="C43" s="34" t="s">
        <v>324</v>
      </c>
      <c r="D43" s="35" t="s">
        <v>325</v>
      </c>
      <c r="E43" s="36">
        <v>1645500</v>
      </c>
      <c r="F43" s="37">
        <v>0</v>
      </c>
      <c r="G43" s="36">
        <v>5000</v>
      </c>
      <c r="H43" s="37">
        <v>5000</v>
      </c>
      <c r="I43" s="38">
        <v>1000</v>
      </c>
      <c r="J43" s="38">
        <f>E43-(F43+H43+I43)</f>
        <v>1639500</v>
      </c>
      <c r="K43" s="12"/>
    </row>
    <row r="44" spans="1:11" x14ac:dyDescent="0.2">
      <c r="A44" s="1" t="s">
        <v>3</v>
      </c>
      <c r="B44" s="39"/>
      <c r="C44" s="40"/>
      <c r="D44" s="41" t="s">
        <v>21</v>
      </c>
      <c r="E44" s="42"/>
      <c r="F44" s="43"/>
      <c r="G44" s="42"/>
      <c r="H44" s="43"/>
      <c r="I44" s="44">
        <v>1000</v>
      </c>
      <c r="J44" s="44"/>
      <c r="K44" s="12"/>
    </row>
    <row r="45" spans="1:11" x14ac:dyDescent="0.2">
      <c r="A45" s="1" t="s">
        <v>3</v>
      </c>
      <c r="B45" s="33" t="s">
        <v>297</v>
      </c>
      <c r="C45" s="34" t="s">
        <v>326</v>
      </c>
      <c r="D45" s="35" t="s">
        <v>327</v>
      </c>
      <c r="E45" s="36">
        <v>103236</v>
      </c>
      <c r="F45" s="37">
        <v>0</v>
      </c>
      <c r="G45" s="36">
        <v>57694</v>
      </c>
      <c r="H45" s="37">
        <v>61433</v>
      </c>
      <c r="I45" s="38">
        <v>50000</v>
      </c>
      <c r="J45" s="38">
        <f>E45-(F45+H45+I45)</f>
        <v>-8197</v>
      </c>
      <c r="K45" s="12"/>
    </row>
    <row r="46" spans="1:11" x14ac:dyDescent="0.2">
      <c r="A46" s="1" t="s">
        <v>3</v>
      </c>
      <c r="B46" s="39"/>
      <c r="C46" s="40"/>
      <c r="D46" s="41" t="s">
        <v>21</v>
      </c>
      <c r="E46" s="42"/>
      <c r="F46" s="43"/>
      <c r="G46" s="42"/>
      <c r="H46" s="43"/>
      <c r="I46" s="44">
        <v>50000</v>
      </c>
      <c r="J46" s="44"/>
      <c r="K46" s="12"/>
    </row>
    <row r="47" spans="1:11" x14ac:dyDescent="0.2">
      <c r="A47" s="1" t="s">
        <v>3</v>
      </c>
      <c r="B47" s="33" t="s">
        <v>297</v>
      </c>
      <c r="C47" s="34" t="s">
        <v>328</v>
      </c>
      <c r="D47" s="35" t="s">
        <v>329</v>
      </c>
      <c r="E47" s="36">
        <v>1200000</v>
      </c>
      <c r="F47" s="37">
        <v>0</v>
      </c>
      <c r="G47" s="36">
        <v>6500</v>
      </c>
      <c r="H47" s="37">
        <v>7500</v>
      </c>
      <c r="I47" s="38">
        <v>8335</v>
      </c>
      <c r="J47" s="38">
        <f>E47-(F47+H47+I47)</f>
        <v>1184165</v>
      </c>
      <c r="K47" s="12"/>
    </row>
    <row r="48" spans="1:11" x14ac:dyDescent="0.2">
      <c r="A48" s="1" t="s">
        <v>3</v>
      </c>
      <c r="B48" s="39"/>
      <c r="C48" s="40"/>
      <c r="D48" s="41" t="s">
        <v>21</v>
      </c>
      <c r="E48" s="42"/>
      <c r="F48" s="43"/>
      <c r="G48" s="42"/>
      <c r="H48" s="43"/>
      <c r="I48" s="44">
        <v>8335</v>
      </c>
      <c r="J48" s="44"/>
      <c r="K48" s="12"/>
    </row>
    <row r="49" spans="1:11" x14ac:dyDescent="0.2">
      <c r="A49" s="1" t="s">
        <v>3</v>
      </c>
      <c r="B49" s="33" t="s">
        <v>297</v>
      </c>
      <c r="C49" s="34" t="s">
        <v>330</v>
      </c>
      <c r="D49" s="35" t="s">
        <v>331</v>
      </c>
      <c r="E49" s="36">
        <v>235906</v>
      </c>
      <c r="F49" s="37">
        <v>0</v>
      </c>
      <c r="G49" s="36">
        <v>0</v>
      </c>
      <c r="H49" s="37">
        <v>0</v>
      </c>
      <c r="I49" s="38">
        <v>4000</v>
      </c>
      <c r="J49" s="38">
        <f>E49-(F49+H49+I49)</f>
        <v>231906</v>
      </c>
      <c r="K49" s="12"/>
    </row>
    <row r="50" spans="1:11" x14ac:dyDescent="0.2">
      <c r="A50" s="1" t="s">
        <v>3</v>
      </c>
      <c r="B50" s="39"/>
      <c r="C50" s="40"/>
      <c r="D50" s="41" t="s">
        <v>21</v>
      </c>
      <c r="E50" s="42"/>
      <c r="F50" s="43"/>
      <c r="G50" s="42"/>
      <c r="H50" s="43"/>
      <c r="I50" s="44">
        <v>4000</v>
      </c>
      <c r="J50" s="44"/>
      <c r="K50" s="12"/>
    </row>
    <row r="51" spans="1:11" x14ac:dyDescent="0.2">
      <c r="A51" s="1" t="s">
        <v>3</v>
      </c>
      <c r="B51" s="33" t="s">
        <v>297</v>
      </c>
      <c r="C51" s="34" t="s">
        <v>332</v>
      </c>
      <c r="D51" s="35" t="s">
        <v>333</v>
      </c>
      <c r="E51" s="36">
        <v>329716</v>
      </c>
      <c r="F51" s="37">
        <v>0</v>
      </c>
      <c r="G51" s="36">
        <v>0</v>
      </c>
      <c r="H51" s="37">
        <v>15600</v>
      </c>
      <c r="I51" s="38">
        <v>630</v>
      </c>
      <c r="J51" s="38">
        <f>E51-(F51+H51+I51)</f>
        <v>313486</v>
      </c>
      <c r="K51" s="12"/>
    </row>
    <row r="52" spans="1:11" x14ac:dyDescent="0.2">
      <c r="A52" s="1" t="s">
        <v>3</v>
      </c>
      <c r="B52" s="39"/>
      <c r="C52" s="40"/>
      <c r="D52" s="41" t="s">
        <v>21</v>
      </c>
      <c r="E52" s="42"/>
      <c r="F52" s="43"/>
      <c r="G52" s="42"/>
      <c r="H52" s="43"/>
      <c r="I52" s="44">
        <v>630</v>
      </c>
      <c r="J52" s="44"/>
      <c r="K52" s="12"/>
    </row>
    <row r="53" spans="1:11" x14ac:dyDescent="0.2">
      <c r="A53" s="1" t="s">
        <v>3</v>
      </c>
      <c r="B53" s="33" t="s">
        <v>297</v>
      </c>
      <c r="C53" s="34" t="s">
        <v>334</v>
      </c>
      <c r="D53" s="35" t="s">
        <v>335</v>
      </c>
      <c r="E53" s="36">
        <v>37290</v>
      </c>
      <c r="F53" s="37">
        <v>0</v>
      </c>
      <c r="G53" s="36">
        <v>15200</v>
      </c>
      <c r="H53" s="37">
        <v>15200</v>
      </c>
      <c r="I53" s="38">
        <v>15970</v>
      </c>
      <c r="J53" s="38">
        <f>E53-(F53+H53+I53)</f>
        <v>6120</v>
      </c>
      <c r="K53" s="12"/>
    </row>
    <row r="54" spans="1:11" x14ac:dyDescent="0.2">
      <c r="A54" s="1" t="s">
        <v>3</v>
      </c>
      <c r="B54" s="39"/>
      <c r="C54" s="40"/>
      <c r="D54" s="41" t="s">
        <v>21</v>
      </c>
      <c r="E54" s="42"/>
      <c r="F54" s="43"/>
      <c r="G54" s="42"/>
      <c r="H54" s="43"/>
      <c r="I54" s="44">
        <v>15970</v>
      </c>
      <c r="J54" s="44"/>
      <c r="K54" s="12"/>
    </row>
    <row r="55" spans="1:11" x14ac:dyDescent="0.2">
      <c r="A55" s="1" t="s">
        <v>3</v>
      </c>
      <c r="B55" s="33" t="s">
        <v>297</v>
      </c>
      <c r="C55" s="34" t="s">
        <v>336</v>
      </c>
      <c r="D55" s="35" t="s">
        <v>337</v>
      </c>
      <c r="E55" s="36">
        <v>31500</v>
      </c>
      <c r="F55" s="37">
        <v>0</v>
      </c>
      <c r="G55" s="36">
        <v>10000</v>
      </c>
      <c r="H55" s="37">
        <v>10000</v>
      </c>
      <c r="I55" s="38">
        <v>120000</v>
      </c>
      <c r="J55" s="38">
        <f>E55-(F55+H55+I55)</f>
        <v>-98500</v>
      </c>
      <c r="K55" s="12"/>
    </row>
    <row r="56" spans="1:11" x14ac:dyDescent="0.2">
      <c r="A56" s="1" t="s">
        <v>3</v>
      </c>
      <c r="B56" s="39"/>
      <c r="C56" s="40"/>
      <c r="D56" s="41" t="s">
        <v>21</v>
      </c>
      <c r="E56" s="42"/>
      <c r="F56" s="43"/>
      <c r="G56" s="42"/>
      <c r="H56" s="43"/>
      <c r="I56" s="44">
        <v>120000</v>
      </c>
      <c r="J56" s="44"/>
      <c r="K56" s="12"/>
    </row>
    <row r="57" spans="1:11" x14ac:dyDescent="0.2">
      <c r="A57" s="1" t="s">
        <v>3</v>
      </c>
      <c r="B57" s="33" t="s">
        <v>297</v>
      </c>
      <c r="C57" s="34" t="s">
        <v>338</v>
      </c>
      <c r="D57" s="35" t="s">
        <v>339</v>
      </c>
      <c r="E57" s="36">
        <v>304782</v>
      </c>
      <c r="F57" s="37">
        <v>0</v>
      </c>
      <c r="G57" s="36">
        <v>65118</v>
      </c>
      <c r="H57" s="37">
        <v>65118</v>
      </c>
      <c r="I57" s="38">
        <v>1000</v>
      </c>
      <c r="J57" s="38">
        <f>E57-(F57+H57+I57)</f>
        <v>238664</v>
      </c>
      <c r="K57" s="12"/>
    </row>
    <row r="58" spans="1:11" x14ac:dyDescent="0.2">
      <c r="A58" s="1" t="s">
        <v>3</v>
      </c>
      <c r="B58" s="39"/>
      <c r="C58" s="40"/>
      <c r="D58" s="41" t="s">
        <v>21</v>
      </c>
      <c r="E58" s="42"/>
      <c r="F58" s="43"/>
      <c r="G58" s="42"/>
      <c r="H58" s="43"/>
      <c r="I58" s="44">
        <v>1000</v>
      </c>
      <c r="J58" s="44"/>
      <c r="K58" s="12"/>
    </row>
    <row r="59" spans="1:11" x14ac:dyDescent="0.2">
      <c r="A59" s="1" t="s">
        <v>3</v>
      </c>
      <c r="B59" s="33" t="s">
        <v>297</v>
      </c>
      <c r="C59" s="34" t="s">
        <v>340</v>
      </c>
      <c r="D59" s="35" t="s">
        <v>341</v>
      </c>
      <c r="E59" s="36">
        <v>38000</v>
      </c>
      <c r="F59" s="37">
        <v>0</v>
      </c>
      <c r="G59" s="36">
        <v>0</v>
      </c>
      <c r="H59" s="37">
        <v>0</v>
      </c>
      <c r="I59" s="38">
        <v>1000</v>
      </c>
      <c r="J59" s="38">
        <f>E59-(F59+H59+I59)</f>
        <v>37000</v>
      </c>
      <c r="K59" s="12"/>
    </row>
    <row r="60" spans="1:11" x14ac:dyDescent="0.2">
      <c r="A60" s="1" t="s">
        <v>3</v>
      </c>
      <c r="B60" s="39"/>
      <c r="C60" s="40"/>
      <c r="D60" s="41" t="s">
        <v>21</v>
      </c>
      <c r="E60" s="42"/>
      <c r="F60" s="43"/>
      <c r="G60" s="42"/>
      <c r="H60" s="43"/>
      <c r="I60" s="44">
        <v>1000</v>
      </c>
      <c r="J60" s="44"/>
      <c r="K60" s="12"/>
    </row>
    <row r="61" spans="1:11" x14ac:dyDescent="0.2">
      <c r="A61" s="1" t="s">
        <v>3</v>
      </c>
      <c r="B61" s="33" t="s">
        <v>297</v>
      </c>
      <c r="C61" s="34" t="s">
        <v>342</v>
      </c>
      <c r="D61" s="35" t="s">
        <v>343</v>
      </c>
      <c r="E61" s="36">
        <v>187284</v>
      </c>
      <c r="F61" s="37">
        <v>0</v>
      </c>
      <c r="G61" s="36">
        <v>0</v>
      </c>
      <c r="H61" s="37">
        <v>0</v>
      </c>
      <c r="I61" s="38">
        <v>5000</v>
      </c>
      <c r="J61" s="38">
        <f>E61-(F61+H61+I61)</f>
        <v>182284</v>
      </c>
      <c r="K61" s="12"/>
    </row>
    <row r="62" spans="1:11" x14ac:dyDescent="0.2">
      <c r="A62" s="1" t="s">
        <v>3</v>
      </c>
      <c r="B62" s="39"/>
      <c r="C62" s="40"/>
      <c r="D62" s="41" t="s">
        <v>21</v>
      </c>
      <c r="E62" s="42"/>
      <c r="F62" s="43"/>
      <c r="G62" s="42"/>
      <c r="H62" s="43"/>
      <c r="I62" s="44">
        <v>5000</v>
      </c>
      <c r="J62" s="44"/>
      <c r="K62" s="12"/>
    </row>
    <row r="63" spans="1:11" x14ac:dyDescent="0.2">
      <c r="A63" s="1" t="s">
        <v>3</v>
      </c>
      <c r="B63" s="33" t="s">
        <v>297</v>
      </c>
      <c r="C63" s="34" t="s">
        <v>344</v>
      </c>
      <c r="D63" s="35" t="s">
        <v>345</v>
      </c>
      <c r="E63" s="36">
        <v>1000000</v>
      </c>
      <c r="F63" s="37">
        <v>0</v>
      </c>
      <c r="G63" s="36">
        <v>2000</v>
      </c>
      <c r="H63" s="37">
        <v>2000</v>
      </c>
      <c r="I63" s="38">
        <v>300</v>
      </c>
      <c r="J63" s="38">
        <f>E63-(F63+H63+I63)</f>
        <v>997700</v>
      </c>
      <c r="K63" s="12"/>
    </row>
    <row r="64" spans="1:11" x14ac:dyDescent="0.2">
      <c r="A64" s="1" t="s">
        <v>3</v>
      </c>
      <c r="B64" s="39"/>
      <c r="C64" s="40"/>
      <c r="D64" s="41" t="s">
        <v>21</v>
      </c>
      <c r="E64" s="42"/>
      <c r="F64" s="43"/>
      <c r="G64" s="42"/>
      <c r="H64" s="43"/>
      <c r="I64" s="44">
        <v>300</v>
      </c>
      <c r="J64" s="44"/>
      <c r="K64" s="12"/>
    </row>
    <row r="65" spans="1:11" x14ac:dyDescent="0.2">
      <c r="A65" s="1" t="s">
        <v>3</v>
      </c>
      <c r="B65" s="33" t="s">
        <v>297</v>
      </c>
      <c r="C65" s="34" t="s">
        <v>346</v>
      </c>
      <c r="D65" s="35" t="s">
        <v>347</v>
      </c>
      <c r="E65" s="36">
        <v>20000</v>
      </c>
      <c r="F65" s="37">
        <v>0</v>
      </c>
      <c r="G65" s="36">
        <v>1000</v>
      </c>
      <c r="H65" s="37">
        <v>1074</v>
      </c>
      <c r="I65" s="38">
        <v>17790</v>
      </c>
      <c r="J65" s="38">
        <f>E65-(F65+H65+I65)</f>
        <v>1136</v>
      </c>
      <c r="K65" s="12"/>
    </row>
    <row r="66" spans="1:11" x14ac:dyDescent="0.2">
      <c r="A66" s="1" t="s">
        <v>3</v>
      </c>
      <c r="B66" s="39"/>
      <c r="C66" s="40"/>
      <c r="D66" s="41" t="s">
        <v>21</v>
      </c>
      <c r="E66" s="42"/>
      <c r="F66" s="43"/>
      <c r="G66" s="42"/>
      <c r="H66" s="43"/>
      <c r="I66" s="44">
        <v>17790</v>
      </c>
      <c r="J66" s="44"/>
      <c r="K66" s="12"/>
    </row>
    <row r="67" spans="1:11" x14ac:dyDescent="0.2">
      <c r="A67" s="1" t="s">
        <v>3</v>
      </c>
      <c r="B67" s="33" t="s">
        <v>297</v>
      </c>
      <c r="C67" s="34" t="s">
        <v>348</v>
      </c>
      <c r="D67" s="35" t="s">
        <v>349</v>
      </c>
      <c r="E67" s="36">
        <v>65000</v>
      </c>
      <c r="F67" s="37">
        <v>0</v>
      </c>
      <c r="G67" s="36">
        <v>0</v>
      </c>
      <c r="H67" s="37">
        <v>0</v>
      </c>
      <c r="I67" s="38">
        <v>1000</v>
      </c>
      <c r="J67" s="38">
        <f>E67-(F67+H67+I67)</f>
        <v>64000</v>
      </c>
      <c r="K67" s="12"/>
    </row>
    <row r="68" spans="1:11" x14ac:dyDescent="0.2">
      <c r="A68" s="1" t="s">
        <v>3</v>
      </c>
      <c r="B68" s="39"/>
      <c r="C68" s="40"/>
      <c r="D68" s="41" t="s">
        <v>21</v>
      </c>
      <c r="E68" s="42"/>
      <c r="F68" s="43"/>
      <c r="G68" s="42"/>
      <c r="H68" s="43"/>
      <c r="I68" s="44">
        <v>1000</v>
      </c>
      <c r="J68" s="44"/>
      <c r="K68" s="12"/>
    </row>
    <row r="69" spans="1:11" x14ac:dyDescent="0.2">
      <c r="A69" s="1" t="s">
        <v>3</v>
      </c>
      <c r="B69" s="33" t="s">
        <v>297</v>
      </c>
      <c r="C69" s="34" t="s">
        <v>350</v>
      </c>
      <c r="D69" s="35" t="s">
        <v>351</v>
      </c>
      <c r="E69" s="36">
        <v>1700000</v>
      </c>
      <c r="F69" s="37">
        <v>0</v>
      </c>
      <c r="G69" s="36">
        <v>5000</v>
      </c>
      <c r="H69" s="37">
        <v>5000</v>
      </c>
      <c r="I69" s="38">
        <v>2000</v>
      </c>
      <c r="J69" s="38">
        <f>E69-(F69+H69+I69)</f>
        <v>1693000</v>
      </c>
      <c r="K69" s="12"/>
    </row>
    <row r="70" spans="1:11" x14ac:dyDescent="0.2">
      <c r="A70" s="1" t="s">
        <v>3</v>
      </c>
      <c r="B70" s="39"/>
      <c r="C70" s="40"/>
      <c r="D70" s="41" t="s">
        <v>21</v>
      </c>
      <c r="E70" s="42"/>
      <c r="F70" s="43"/>
      <c r="G70" s="42"/>
      <c r="H70" s="43"/>
      <c r="I70" s="44">
        <v>2000</v>
      </c>
      <c r="J70" s="44"/>
      <c r="K70" s="12"/>
    </row>
    <row r="71" spans="1:11" x14ac:dyDescent="0.2">
      <c r="A71" s="1" t="s">
        <v>3</v>
      </c>
      <c r="B71" s="33" t="s">
        <v>297</v>
      </c>
      <c r="C71" s="34" t="s">
        <v>352</v>
      </c>
      <c r="D71" s="35" t="s">
        <v>353</v>
      </c>
      <c r="E71" s="36">
        <v>25900000</v>
      </c>
      <c r="F71" s="37">
        <v>0</v>
      </c>
      <c r="G71" s="36">
        <v>0</v>
      </c>
      <c r="H71" s="37">
        <v>130000</v>
      </c>
      <c r="I71" s="38">
        <v>35000</v>
      </c>
      <c r="J71" s="38">
        <f>E71-(F71+H71+I71)</f>
        <v>25735000</v>
      </c>
      <c r="K71" s="12"/>
    </row>
    <row r="72" spans="1:11" x14ac:dyDescent="0.2">
      <c r="A72" s="1" t="s">
        <v>3</v>
      </c>
      <c r="B72" s="39"/>
      <c r="C72" s="40"/>
      <c r="D72" s="41" t="s">
        <v>21</v>
      </c>
      <c r="E72" s="42"/>
      <c r="F72" s="43"/>
      <c r="G72" s="42"/>
      <c r="H72" s="43"/>
      <c r="I72" s="44">
        <v>35000</v>
      </c>
      <c r="J72" s="44"/>
      <c r="K72" s="12"/>
    </row>
    <row r="73" spans="1:11" x14ac:dyDescent="0.2">
      <c r="A73" s="1" t="s">
        <v>3</v>
      </c>
      <c r="B73" s="33" t="s">
        <v>297</v>
      </c>
      <c r="C73" s="34" t="s">
        <v>354</v>
      </c>
      <c r="D73" s="35" t="s">
        <v>355</v>
      </c>
      <c r="E73" s="36">
        <v>700000</v>
      </c>
      <c r="F73" s="37">
        <v>0</v>
      </c>
      <c r="G73" s="36">
        <v>0</v>
      </c>
      <c r="H73" s="37">
        <v>0</v>
      </c>
      <c r="I73" s="38">
        <v>3000</v>
      </c>
      <c r="J73" s="38">
        <f>E73-(F73+H73+I73)</f>
        <v>697000</v>
      </c>
      <c r="K73" s="12"/>
    </row>
    <row r="74" spans="1:11" x14ac:dyDescent="0.2">
      <c r="A74" s="1" t="s">
        <v>3</v>
      </c>
      <c r="B74" s="39"/>
      <c r="C74" s="40"/>
      <c r="D74" s="41" t="s">
        <v>21</v>
      </c>
      <c r="E74" s="42"/>
      <c r="F74" s="43"/>
      <c r="G74" s="42"/>
      <c r="H74" s="43"/>
      <c r="I74" s="44">
        <v>3000</v>
      </c>
      <c r="J74" s="44"/>
      <c r="K74" s="12"/>
    </row>
    <row r="75" spans="1:11" x14ac:dyDescent="0.2">
      <c r="A75" s="1" t="s">
        <v>3</v>
      </c>
      <c r="B75" s="33" t="s">
        <v>28</v>
      </c>
      <c r="C75" s="34" t="s">
        <v>357</v>
      </c>
      <c r="D75" s="35" t="s">
        <v>358</v>
      </c>
      <c r="E75" s="36">
        <v>2566040</v>
      </c>
      <c r="F75" s="37">
        <v>2558264.7200000002</v>
      </c>
      <c r="G75" s="36">
        <v>275.2</v>
      </c>
      <c r="H75" s="37">
        <v>275.2</v>
      </c>
      <c r="I75" s="38">
        <v>500</v>
      </c>
      <c r="J75" s="38">
        <f>E75-(F75+H75+I75)</f>
        <v>7000.0799999996088</v>
      </c>
      <c r="K75" s="12"/>
    </row>
    <row r="76" spans="1:11" x14ac:dyDescent="0.2">
      <c r="A76" s="1" t="s">
        <v>3</v>
      </c>
      <c r="B76" s="39"/>
      <c r="C76" s="40"/>
      <c r="D76" s="41" t="s">
        <v>31</v>
      </c>
      <c r="E76" s="42"/>
      <c r="F76" s="43"/>
      <c r="G76" s="42"/>
      <c r="H76" s="43"/>
      <c r="I76" s="44">
        <v>500</v>
      </c>
      <c r="J76" s="44"/>
      <c r="K76" s="12"/>
    </row>
    <row r="77" spans="1:11" x14ac:dyDescent="0.2">
      <c r="A77" s="1" t="s">
        <v>3</v>
      </c>
      <c r="B77" s="33" t="s">
        <v>28</v>
      </c>
      <c r="C77" s="34" t="s">
        <v>359</v>
      </c>
      <c r="D77" s="35" t="s">
        <v>360</v>
      </c>
      <c r="E77" s="36">
        <v>6002505.8499999996</v>
      </c>
      <c r="F77" s="37">
        <v>5917535.5</v>
      </c>
      <c r="G77" s="36">
        <v>2433.4</v>
      </c>
      <c r="H77" s="37">
        <v>2933.4</v>
      </c>
      <c r="I77" s="38">
        <v>22500</v>
      </c>
      <c r="J77" s="38">
        <f>E77-(F77+H77+I77)</f>
        <v>59536.949999999255</v>
      </c>
      <c r="K77" s="12"/>
    </row>
    <row r="78" spans="1:11" x14ac:dyDescent="0.2">
      <c r="A78" s="1" t="s">
        <v>3</v>
      </c>
      <c r="B78" s="39"/>
      <c r="C78" s="40"/>
      <c r="D78" s="41" t="s">
        <v>31</v>
      </c>
      <c r="E78" s="42"/>
      <c r="F78" s="43"/>
      <c r="G78" s="42"/>
      <c r="H78" s="43"/>
      <c r="I78" s="44">
        <v>22500</v>
      </c>
      <c r="J78" s="44"/>
      <c r="K78" s="12"/>
    </row>
    <row r="79" spans="1:11" x14ac:dyDescent="0.2">
      <c r="A79" s="1" t="s">
        <v>3</v>
      </c>
      <c r="B79" s="33" t="s">
        <v>28</v>
      </c>
      <c r="C79" s="34" t="s">
        <v>361</v>
      </c>
      <c r="D79" s="35" t="s">
        <v>362</v>
      </c>
      <c r="E79" s="36">
        <v>4354306.88</v>
      </c>
      <c r="F79" s="37">
        <v>4212825.34</v>
      </c>
      <c r="G79" s="36">
        <v>20500</v>
      </c>
      <c r="H79" s="37">
        <v>20500</v>
      </c>
      <c r="I79" s="38">
        <v>20000</v>
      </c>
      <c r="J79" s="38">
        <f>E79-(F79+H79+I79)</f>
        <v>100981.54000000004</v>
      </c>
      <c r="K79" s="12"/>
    </row>
    <row r="80" spans="1:11" x14ac:dyDescent="0.2">
      <c r="A80" s="1" t="s">
        <v>3</v>
      </c>
      <c r="B80" s="39"/>
      <c r="C80" s="40"/>
      <c r="D80" s="41" t="s">
        <v>31</v>
      </c>
      <c r="E80" s="42"/>
      <c r="F80" s="43"/>
      <c r="G80" s="42"/>
      <c r="H80" s="43"/>
      <c r="I80" s="44">
        <v>20000</v>
      </c>
      <c r="J80" s="44"/>
      <c r="K80" s="12"/>
    </row>
    <row r="81" spans="1:11" x14ac:dyDescent="0.2">
      <c r="A81" s="1" t="s">
        <v>3</v>
      </c>
      <c r="B81" s="33" t="s">
        <v>28</v>
      </c>
      <c r="C81" s="34" t="s">
        <v>363</v>
      </c>
      <c r="D81" s="35" t="s">
        <v>364</v>
      </c>
      <c r="E81" s="36">
        <v>16500000</v>
      </c>
      <c r="F81" s="37">
        <v>93394.52</v>
      </c>
      <c r="G81" s="36">
        <v>100000</v>
      </c>
      <c r="H81" s="37">
        <v>125700</v>
      </c>
      <c r="I81" s="38">
        <v>100000</v>
      </c>
      <c r="J81" s="38">
        <f>E81-(F81+H81+I81)</f>
        <v>16180905.48</v>
      </c>
      <c r="K81" s="12"/>
    </row>
    <row r="82" spans="1:11" x14ac:dyDescent="0.2">
      <c r="A82" s="1" t="s">
        <v>3</v>
      </c>
      <c r="B82" s="39"/>
      <c r="C82" s="40"/>
      <c r="D82" s="41" t="s">
        <v>31</v>
      </c>
      <c r="E82" s="42"/>
      <c r="F82" s="43"/>
      <c r="G82" s="42"/>
      <c r="H82" s="43"/>
      <c r="I82" s="44">
        <v>100000</v>
      </c>
      <c r="J82" s="44"/>
      <c r="K82" s="12"/>
    </row>
    <row r="83" spans="1:11" x14ac:dyDescent="0.2">
      <c r="A83" s="1" t="s">
        <v>3</v>
      </c>
      <c r="B83" s="33" t="s">
        <v>28</v>
      </c>
      <c r="C83" s="34" t="s">
        <v>365</v>
      </c>
      <c r="D83" s="35" t="s">
        <v>366</v>
      </c>
      <c r="E83" s="36">
        <v>69000000</v>
      </c>
      <c r="F83" s="37">
        <v>438803.19</v>
      </c>
      <c r="G83" s="36">
        <v>200000</v>
      </c>
      <c r="H83" s="37">
        <v>295500</v>
      </c>
      <c r="I83" s="38">
        <v>150000</v>
      </c>
      <c r="J83" s="38">
        <f>E83-(F83+H83+I83)</f>
        <v>68115696.810000002</v>
      </c>
      <c r="K83" s="12"/>
    </row>
    <row r="84" spans="1:11" x14ac:dyDescent="0.2">
      <c r="A84" s="1" t="s">
        <v>3</v>
      </c>
      <c r="B84" s="39"/>
      <c r="C84" s="40"/>
      <c r="D84" s="41" t="s">
        <v>31</v>
      </c>
      <c r="E84" s="42"/>
      <c r="F84" s="43"/>
      <c r="G84" s="42"/>
      <c r="H84" s="43"/>
      <c r="I84" s="44">
        <v>150000</v>
      </c>
      <c r="J84" s="44"/>
      <c r="K84" s="12"/>
    </row>
    <row r="85" spans="1:11" x14ac:dyDescent="0.2">
      <c r="A85" s="1" t="s">
        <v>3</v>
      </c>
      <c r="B85" s="33" t="s">
        <v>28</v>
      </c>
      <c r="C85" s="34" t="s">
        <v>367</v>
      </c>
      <c r="D85" s="35" t="s">
        <v>368</v>
      </c>
      <c r="E85" s="36">
        <v>500000</v>
      </c>
      <c r="F85" s="37">
        <v>137028.04999999999</v>
      </c>
      <c r="G85" s="36">
        <v>22000</v>
      </c>
      <c r="H85" s="37">
        <v>47000</v>
      </c>
      <c r="I85" s="38">
        <v>10000</v>
      </c>
      <c r="J85" s="38">
        <f>E85-(F85+H85+I85)</f>
        <v>305971.95</v>
      </c>
      <c r="K85" s="12"/>
    </row>
    <row r="86" spans="1:11" x14ac:dyDescent="0.2">
      <c r="A86" s="1" t="s">
        <v>3</v>
      </c>
      <c r="B86" s="39"/>
      <c r="C86" s="40"/>
      <c r="D86" s="41" t="s">
        <v>31</v>
      </c>
      <c r="E86" s="42"/>
      <c r="F86" s="43"/>
      <c r="G86" s="42"/>
      <c r="H86" s="43"/>
      <c r="I86" s="44">
        <v>10000</v>
      </c>
      <c r="J86" s="44"/>
      <c r="K86" s="12"/>
    </row>
    <row r="87" spans="1:11" x14ac:dyDescent="0.2">
      <c r="A87" s="1" t="s">
        <v>3</v>
      </c>
      <c r="B87" s="33" t="s">
        <v>28</v>
      </c>
      <c r="C87" s="34" t="s">
        <v>369</v>
      </c>
      <c r="D87" s="35" t="s">
        <v>370</v>
      </c>
      <c r="E87" s="36">
        <v>295000</v>
      </c>
      <c r="F87" s="37">
        <v>89952.92</v>
      </c>
      <c r="G87" s="36">
        <v>7500</v>
      </c>
      <c r="H87" s="37">
        <v>25400</v>
      </c>
      <c r="I87" s="38">
        <v>1000</v>
      </c>
      <c r="J87" s="38">
        <f>E87-(F87+H87+I87)</f>
        <v>178647.08000000002</v>
      </c>
      <c r="K87" s="12"/>
    </row>
    <row r="88" spans="1:11" x14ac:dyDescent="0.2">
      <c r="A88" s="1" t="s">
        <v>3</v>
      </c>
      <c r="B88" s="39"/>
      <c r="C88" s="40"/>
      <c r="D88" s="41" t="s">
        <v>31</v>
      </c>
      <c r="E88" s="42"/>
      <c r="F88" s="43"/>
      <c r="G88" s="42"/>
      <c r="H88" s="43"/>
      <c r="I88" s="44">
        <v>1000</v>
      </c>
      <c r="J88" s="44"/>
      <c r="K88" s="12"/>
    </row>
    <row r="89" spans="1:11" x14ac:dyDescent="0.2">
      <c r="A89" s="1" t="s">
        <v>3</v>
      </c>
      <c r="B89" s="33" t="s">
        <v>28</v>
      </c>
      <c r="C89" s="34" t="s">
        <v>371</v>
      </c>
      <c r="D89" s="35" t="s">
        <v>372</v>
      </c>
      <c r="E89" s="36">
        <v>600000</v>
      </c>
      <c r="F89" s="37">
        <v>9065.56</v>
      </c>
      <c r="G89" s="36">
        <v>3000</v>
      </c>
      <c r="H89" s="37">
        <v>3000</v>
      </c>
      <c r="I89" s="38">
        <v>1000</v>
      </c>
      <c r="J89" s="38">
        <f>E89-(F89+H89+I89)</f>
        <v>586934.43999999994</v>
      </c>
      <c r="K89" s="12"/>
    </row>
    <row r="90" spans="1:11" x14ac:dyDescent="0.2">
      <c r="A90" s="1" t="s">
        <v>3</v>
      </c>
      <c r="B90" s="39"/>
      <c r="C90" s="40"/>
      <c r="D90" s="41" t="s">
        <v>31</v>
      </c>
      <c r="E90" s="42"/>
      <c r="F90" s="43"/>
      <c r="G90" s="42"/>
      <c r="H90" s="43"/>
      <c r="I90" s="44">
        <v>1000</v>
      </c>
      <c r="J90" s="44"/>
      <c r="K90" s="12"/>
    </row>
    <row r="91" spans="1:11" x14ac:dyDescent="0.2">
      <c r="A91" s="1" t="s">
        <v>3</v>
      </c>
      <c r="B91" s="33" t="s">
        <v>28</v>
      </c>
      <c r="C91" s="34" t="s">
        <v>373</v>
      </c>
      <c r="D91" s="35" t="s">
        <v>374</v>
      </c>
      <c r="E91" s="36">
        <v>20000</v>
      </c>
      <c r="F91" s="37">
        <v>0</v>
      </c>
      <c r="G91" s="36">
        <v>0</v>
      </c>
      <c r="H91" s="37">
        <v>0</v>
      </c>
      <c r="I91" s="38">
        <v>1000</v>
      </c>
      <c r="J91" s="38">
        <f>E91-(F91+H91+I91)</f>
        <v>19000</v>
      </c>
      <c r="K91" s="12"/>
    </row>
    <row r="92" spans="1:11" x14ac:dyDescent="0.2">
      <c r="A92" s="1" t="s">
        <v>3</v>
      </c>
      <c r="B92" s="39"/>
      <c r="C92" s="40"/>
      <c r="D92" s="41" t="s">
        <v>31</v>
      </c>
      <c r="E92" s="42"/>
      <c r="F92" s="43"/>
      <c r="G92" s="42"/>
      <c r="H92" s="43"/>
      <c r="I92" s="44">
        <v>1000</v>
      </c>
      <c r="J92" s="44"/>
      <c r="K92" s="12"/>
    </row>
    <row r="93" spans="1:11" x14ac:dyDescent="0.2">
      <c r="A93" s="1" t="s">
        <v>3</v>
      </c>
      <c r="B93" s="33" t="s">
        <v>28</v>
      </c>
      <c r="C93" s="34" t="s">
        <v>375</v>
      </c>
      <c r="D93" s="35" t="s">
        <v>376</v>
      </c>
      <c r="E93" s="36">
        <v>32500</v>
      </c>
      <c r="F93" s="37">
        <v>0</v>
      </c>
      <c r="G93" s="36">
        <v>1000</v>
      </c>
      <c r="H93" s="37">
        <v>1000</v>
      </c>
      <c r="I93" s="38">
        <v>1000</v>
      </c>
      <c r="J93" s="38">
        <f>E93-(F93+H93+I93)</f>
        <v>30500</v>
      </c>
      <c r="K93" s="12"/>
    </row>
    <row r="94" spans="1:11" x14ac:dyDescent="0.2">
      <c r="A94" s="1" t="s">
        <v>3</v>
      </c>
      <c r="B94" s="39"/>
      <c r="C94" s="40"/>
      <c r="D94" s="41" t="s">
        <v>31</v>
      </c>
      <c r="E94" s="42"/>
      <c r="F94" s="43"/>
      <c r="G94" s="42"/>
      <c r="H94" s="43"/>
      <c r="I94" s="44">
        <v>1000</v>
      </c>
      <c r="J94" s="44"/>
      <c r="K94" s="12"/>
    </row>
    <row r="95" spans="1:11" x14ac:dyDescent="0.2">
      <c r="A95" s="1" t="s">
        <v>3</v>
      </c>
      <c r="B95" s="33" t="s">
        <v>28</v>
      </c>
      <c r="C95" s="34" t="s">
        <v>377</v>
      </c>
      <c r="D95" s="35" t="s">
        <v>378</v>
      </c>
      <c r="E95" s="36">
        <v>27000000</v>
      </c>
      <c r="F95" s="37">
        <v>106555.67</v>
      </c>
      <c r="G95" s="36">
        <v>20000</v>
      </c>
      <c r="H95" s="37">
        <v>34800</v>
      </c>
      <c r="I95" s="38">
        <v>5000</v>
      </c>
      <c r="J95" s="38">
        <f>E95-(F95+H95+I95)</f>
        <v>26853644.329999998</v>
      </c>
      <c r="K95" s="12"/>
    </row>
    <row r="96" spans="1:11" x14ac:dyDescent="0.2">
      <c r="A96" s="1" t="s">
        <v>3</v>
      </c>
      <c r="B96" s="39"/>
      <c r="C96" s="40"/>
      <c r="D96" s="41" t="s">
        <v>31</v>
      </c>
      <c r="E96" s="42"/>
      <c r="F96" s="43"/>
      <c r="G96" s="42"/>
      <c r="H96" s="43"/>
      <c r="I96" s="44">
        <v>5000</v>
      </c>
      <c r="J96" s="44"/>
      <c r="K96" s="12"/>
    </row>
    <row r="97" spans="1:11" x14ac:dyDescent="0.2">
      <c r="A97" s="1" t="s">
        <v>3</v>
      </c>
      <c r="B97" s="33" t="s">
        <v>28</v>
      </c>
      <c r="C97" s="34" t="s">
        <v>379</v>
      </c>
      <c r="D97" s="35" t="s">
        <v>380</v>
      </c>
      <c r="E97" s="36">
        <v>650000</v>
      </c>
      <c r="F97" s="37">
        <v>9062.01</v>
      </c>
      <c r="G97" s="36">
        <v>0</v>
      </c>
      <c r="H97" s="37">
        <v>6000</v>
      </c>
      <c r="I97" s="38">
        <v>4000</v>
      </c>
      <c r="J97" s="38">
        <f>E97-(F97+H97+I97)</f>
        <v>630937.99</v>
      </c>
      <c r="K97" s="12"/>
    </row>
    <row r="98" spans="1:11" x14ac:dyDescent="0.2">
      <c r="A98" s="1" t="s">
        <v>3</v>
      </c>
      <c r="B98" s="39"/>
      <c r="C98" s="40"/>
      <c r="D98" s="41" t="s">
        <v>31</v>
      </c>
      <c r="E98" s="42"/>
      <c r="F98" s="43"/>
      <c r="G98" s="42"/>
      <c r="H98" s="43"/>
      <c r="I98" s="44">
        <v>4000</v>
      </c>
      <c r="J98" s="44"/>
      <c r="K98" s="12"/>
    </row>
    <row r="99" spans="1:11" x14ac:dyDescent="0.2">
      <c r="A99" s="1" t="s">
        <v>3</v>
      </c>
      <c r="B99" s="33" t="s">
        <v>28</v>
      </c>
      <c r="C99" s="34" t="s">
        <v>381</v>
      </c>
      <c r="D99" s="35" t="s">
        <v>382</v>
      </c>
      <c r="E99" s="36">
        <v>2900000</v>
      </c>
      <c r="F99" s="37">
        <v>103691.8</v>
      </c>
      <c r="G99" s="36">
        <v>30000</v>
      </c>
      <c r="H99" s="37">
        <v>38000</v>
      </c>
      <c r="I99" s="38">
        <v>100000</v>
      </c>
      <c r="J99" s="38">
        <f>E99-(F99+H99+I99)</f>
        <v>2658308.2000000002</v>
      </c>
      <c r="K99" s="12"/>
    </row>
    <row r="100" spans="1:11" x14ac:dyDescent="0.2">
      <c r="A100" s="1" t="s">
        <v>3</v>
      </c>
      <c r="B100" s="39"/>
      <c r="C100" s="40"/>
      <c r="D100" s="41" t="s">
        <v>31</v>
      </c>
      <c r="E100" s="42"/>
      <c r="F100" s="43"/>
      <c r="G100" s="42"/>
      <c r="H100" s="43"/>
      <c r="I100" s="44">
        <v>100000</v>
      </c>
      <c r="J100" s="44"/>
      <c r="K100" s="12"/>
    </row>
    <row r="101" spans="1:11" x14ac:dyDescent="0.2">
      <c r="A101" s="1" t="s">
        <v>3</v>
      </c>
      <c r="B101" s="33" t="s">
        <v>28</v>
      </c>
      <c r="C101" s="34" t="s">
        <v>383</v>
      </c>
      <c r="D101" s="35" t="s">
        <v>384</v>
      </c>
      <c r="E101" s="36">
        <v>8993857.8599999994</v>
      </c>
      <c r="F101" s="37">
        <v>8905035.0700000003</v>
      </c>
      <c r="G101" s="36">
        <v>0</v>
      </c>
      <c r="H101" s="37">
        <v>3900</v>
      </c>
      <c r="I101" s="38">
        <v>5000</v>
      </c>
      <c r="J101" s="38">
        <f>E101-(F101+H101+I101)</f>
        <v>79922.789999999106</v>
      </c>
      <c r="K101" s="12"/>
    </row>
    <row r="102" spans="1:11" x14ac:dyDescent="0.2">
      <c r="A102" s="1" t="s">
        <v>3</v>
      </c>
      <c r="B102" s="39"/>
      <c r="C102" s="40"/>
      <c r="D102" s="41" t="s">
        <v>31</v>
      </c>
      <c r="E102" s="42"/>
      <c r="F102" s="43"/>
      <c r="G102" s="42"/>
      <c r="H102" s="43"/>
      <c r="I102" s="44">
        <v>5000</v>
      </c>
      <c r="J102" s="44"/>
      <c r="K102" s="12"/>
    </row>
    <row r="103" spans="1:11" x14ac:dyDescent="0.2">
      <c r="A103" s="1" t="s">
        <v>3</v>
      </c>
      <c r="B103" s="33" t="s">
        <v>28</v>
      </c>
      <c r="C103" s="34" t="s">
        <v>385</v>
      </c>
      <c r="D103" s="35" t="s">
        <v>386</v>
      </c>
      <c r="E103" s="36">
        <v>42350000</v>
      </c>
      <c r="F103" s="37">
        <v>610939.13</v>
      </c>
      <c r="G103" s="36">
        <v>130000</v>
      </c>
      <c r="H103" s="37">
        <v>245000</v>
      </c>
      <c r="I103" s="38">
        <v>60000</v>
      </c>
      <c r="J103" s="38">
        <f>E103-(F103+H103+I103)</f>
        <v>41434060.869999997</v>
      </c>
      <c r="K103" s="12"/>
    </row>
    <row r="104" spans="1:11" x14ac:dyDescent="0.2">
      <c r="A104" s="1" t="s">
        <v>3</v>
      </c>
      <c r="B104" s="39"/>
      <c r="C104" s="40"/>
      <c r="D104" s="41" t="s">
        <v>31</v>
      </c>
      <c r="E104" s="42"/>
      <c r="F104" s="43"/>
      <c r="G104" s="42"/>
      <c r="H104" s="43"/>
      <c r="I104" s="44">
        <v>60000</v>
      </c>
      <c r="J104" s="44"/>
      <c r="K104" s="12"/>
    </row>
    <row r="105" spans="1:11" x14ac:dyDescent="0.2">
      <c r="A105" s="1" t="s">
        <v>3</v>
      </c>
      <c r="B105" s="33" t="s">
        <v>28</v>
      </c>
      <c r="C105" s="34" t="s">
        <v>387</v>
      </c>
      <c r="D105" s="35" t="s">
        <v>388</v>
      </c>
      <c r="E105" s="36">
        <v>1065519</v>
      </c>
      <c r="F105" s="37">
        <v>550548.66</v>
      </c>
      <c r="G105" s="36">
        <v>260000</v>
      </c>
      <c r="H105" s="37">
        <v>344800</v>
      </c>
      <c r="I105" s="38">
        <v>118096</v>
      </c>
      <c r="J105" s="38">
        <f>E105-(F105+H105+I105)</f>
        <v>52074.339999999967</v>
      </c>
      <c r="K105" s="12"/>
    </row>
    <row r="106" spans="1:11" x14ac:dyDescent="0.2">
      <c r="A106" s="1" t="s">
        <v>3</v>
      </c>
      <c r="B106" s="39"/>
      <c r="C106" s="40"/>
      <c r="D106" s="41" t="s">
        <v>31</v>
      </c>
      <c r="E106" s="42"/>
      <c r="F106" s="43"/>
      <c r="G106" s="42"/>
      <c r="H106" s="43"/>
      <c r="I106" s="44">
        <v>118096</v>
      </c>
      <c r="J106" s="44"/>
      <c r="K106" s="12"/>
    </row>
    <row r="107" spans="1:11" x14ac:dyDescent="0.2">
      <c r="A107" s="1" t="s">
        <v>3</v>
      </c>
      <c r="B107" s="33" t="s">
        <v>28</v>
      </c>
      <c r="C107" s="34" t="s">
        <v>389</v>
      </c>
      <c r="D107" s="35" t="s">
        <v>390</v>
      </c>
      <c r="E107" s="36">
        <v>250000</v>
      </c>
      <c r="F107" s="37">
        <v>1533.8</v>
      </c>
      <c r="G107" s="36">
        <v>10000</v>
      </c>
      <c r="H107" s="37">
        <v>10000</v>
      </c>
      <c r="I107" s="38">
        <v>10000</v>
      </c>
      <c r="J107" s="38">
        <f>E107-(F107+H107+I107)</f>
        <v>228466.2</v>
      </c>
      <c r="K107" s="12"/>
    </row>
    <row r="108" spans="1:11" x14ac:dyDescent="0.2">
      <c r="A108" s="1" t="s">
        <v>3</v>
      </c>
      <c r="B108" s="39"/>
      <c r="C108" s="40"/>
      <c r="D108" s="41" t="s">
        <v>31</v>
      </c>
      <c r="E108" s="42"/>
      <c r="F108" s="43"/>
      <c r="G108" s="42"/>
      <c r="H108" s="43"/>
      <c r="I108" s="44">
        <v>10000</v>
      </c>
      <c r="J108" s="44"/>
      <c r="K108" s="12"/>
    </row>
    <row r="109" spans="1:11" x14ac:dyDescent="0.2">
      <c r="A109" s="1" t="s">
        <v>3</v>
      </c>
      <c r="B109" s="33" t="s">
        <v>28</v>
      </c>
      <c r="C109" s="34" t="s">
        <v>391</v>
      </c>
      <c r="D109" s="35" t="s">
        <v>392</v>
      </c>
      <c r="E109" s="36">
        <v>80000</v>
      </c>
      <c r="F109" s="37">
        <v>3766.85</v>
      </c>
      <c r="G109" s="36">
        <v>30045.5</v>
      </c>
      <c r="H109" s="37">
        <v>70045.5</v>
      </c>
      <c r="I109" s="38">
        <v>1000</v>
      </c>
      <c r="J109" s="38">
        <f>E109-(F109+H109+I109)</f>
        <v>5187.6499999999942</v>
      </c>
      <c r="K109" s="12"/>
    </row>
    <row r="110" spans="1:11" x14ac:dyDescent="0.2">
      <c r="A110" s="1" t="s">
        <v>3</v>
      </c>
      <c r="B110" s="39"/>
      <c r="C110" s="40"/>
      <c r="D110" s="41" t="s">
        <v>31</v>
      </c>
      <c r="E110" s="42"/>
      <c r="F110" s="43"/>
      <c r="G110" s="42"/>
      <c r="H110" s="43"/>
      <c r="I110" s="44">
        <v>1000</v>
      </c>
      <c r="J110" s="44"/>
      <c r="K110" s="12"/>
    </row>
    <row r="111" spans="1:11" x14ac:dyDescent="0.2">
      <c r="A111" s="1" t="s">
        <v>3</v>
      </c>
      <c r="B111" s="33" t="s">
        <v>28</v>
      </c>
      <c r="C111" s="34" t="s">
        <v>393</v>
      </c>
      <c r="D111" s="35" t="s">
        <v>394</v>
      </c>
      <c r="E111" s="36">
        <v>286000</v>
      </c>
      <c r="F111" s="37">
        <v>10886.4</v>
      </c>
      <c r="G111" s="36">
        <v>0</v>
      </c>
      <c r="H111" s="37">
        <v>11900</v>
      </c>
      <c r="I111" s="38">
        <v>50000</v>
      </c>
      <c r="J111" s="38">
        <f>E111-(F111+H111+I111)</f>
        <v>213213.6</v>
      </c>
      <c r="K111" s="12"/>
    </row>
    <row r="112" spans="1:11" x14ac:dyDescent="0.2">
      <c r="A112" s="1" t="s">
        <v>3</v>
      </c>
      <c r="B112" s="39"/>
      <c r="C112" s="40"/>
      <c r="D112" s="41" t="s">
        <v>31</v>
      </c>
      <c r="E112" s="42"/>
      <c r="F112" s="43"/>
      <c r="G112" s="42"/>
      <c r="H112" s="43"/>
      <c r="I112" s="44">
        <v>50000</v>
      </c>
      <c r="J112" s="44"/>
      <c r="K112" s="12"/>
    </row>
    <row r="113" spans="1:11" x14ac:dyDescent="0.2">
      <c r="A113" s="1" t="s">
        <v>3</v>
      </c>
      <c r="B113" s="33" t="s">
        <v>28</v>
      </c>
      <c r="C113" s="34" t="s">
        <v>395</v>
      </c>
      <c r="D113" s="35" t="s">
        <v>396</v>
      </c>
      <c r="E113" s="36">
        <v>65000</v>
      </c>
      <c r="F113" s="37">
        <v>3685.55</v>
      </c>
      <c r="G113" s="36">
        <v>0</v>
      </c>
      <c r="H113" s="37">
        <v>0</v>
      </c>
      <c r="I113" s="38">
        <v>2000</v>
      </c>
      <c r="J113" s="38">
        <f>E113-(F113+H113+I113)</f>
        <v>59314.45</v>
      </c>
      <c r="K113" s="12"/>
    </row>
    <row r="114" spans="1:11" x14ac:dyDescent="0.2">
      <c r="A114" s="1" t="s">
        <v>3</v>
      </c>
      <c r="B114" s="39"/>
      <c r="C114" s="40"/>
      <c r="D114" s="41" t="s">
        <v>31</v>
      </c>
      <c r="E114" s="42"/>
      <c r="F114" s="43"/>
      <c r="G114" s="42"/>
      <c r="H114" s="43"/>
      <c r="I114" s="44">
        <v>2000</v>
      </c>
      <c r="J114" s="44"/>
      <c r="K114" s="12"/>
    </row>
    <row r="115" spans="1:11" x14ac:dyDescent="0.2">
      <c r="A115" s="1" t="s">
        <v>3</v>
      </c>
      <c r="B115" s="33" t="s">
        <v>28</v>
      </c>
      <c r="C115" s="34" t="s">
        <v>397</v>
      </c>
      <c r="D115" s="35" t="s">
        <v>398</v>
      </c>
      <c r="E115" s="36">
        <v>277000</v>
      </c>
      <c r="F115" s="37">
        <v>17885.95</v>
      </c>
      <c r="G115" s="36">
        <v>0</v>
      </c>
      <c r="H115" s="37">
        <v>1089</v>
      </c>
      <c r="I115" s="38">
        <v>4700</v>
      </c>
      <c r="J115" s="38">
        <f>E115-(F115+H115+I115)</f>
        <v>253325.05</v>
      </c>
      <c r="K115" s="12"/>
    </row>
    <row r="116" spans="1:11" x14ac:dyDescent="0.2">
      <c r="A116" s="1" t="s">
        <v>3</v>
      </c>
      <c r="B116" s="39"/>
      <c r="C116" s="40"/>
      <c r="D116" s="41" t="s">
        <v>31</v>
      </c>
      <c r="E116" s="42"/>
      <c r="F116" s="43"/>
      <c r="G116" s="42"/>
      <c r="H116" s="43"/>
      <c r="I116" s="44">
        <v>4700</v>
      </c>
      <c r="J116" s="44"/>
      <c r="K116" s="12"/>
    </row>
    <row r="117" spans="1:11" x14ac:dyDescent="0.2">
      <c r="A117" s="1" t="s">
        <v>3</v>
      </c>
      <c r="B117" s="33" t="s">
        <v>28</v>
      </c>
      <c r="C117" s="34" t="s">
        <v>399</v>
      </c>
      <c r="D117" s="35" t="s">
        <v>400</v>
      </c>
      <c r="E117" s="36">
        <v>175000</v>
      </c>
      <c r="F117" s="37">
        <v>7282.21</v>
      </c>
      <c r="G117" s="36">
        <v>20000</v>
      </c>
      <c r="H117" s="37">
        <v>51000</v>
      </c>
      <c r="I117" s="38">
        <v>10000</v>
      </c>
      <c r="J117" s="38">
        <f>E117-(F117+H117+I117)</f>
        <v>106717.79000000001</v>
      </c>
      <c r="K117" s="12"/>
    </row>
    <row r="118" spans="1:11" x14ac:dyDescent="0.2">
      <c r="A118" s="1" t="s">
        <v>3</v>
      </c>
      <c r="B118" s="39"/>
      <c r="C118" s="40"/>
      <c r="D118" s="41" t="s">
        <v>31</v>
      </c>
      <c r="E118" s="42"/>
      <c r="F118" s="43"/>
      <c r="G118" s="42"/>
      <c r="H118" s="43"/>
      <c r="I118" s="44">
        <v>10000</v>
      </c>
      <c r="J118" s="44"/>
      <c r="K118" s="12"/>
    </row>
    <row r="119" spans="1:11" x14ac:dyDescent="0.2">
      <c r="A119" s="1" t="s">
        <v>3</v>
      </c>
      <c r="B119" s="33" t="s">
        <v>28</v>
      </c>
      <c r="C119" s="34" t="s">
        <v>401</v>
      </c>
      <c r="D119" s="35" t="s">
        <v>402</v>
      </c>
      <c r="E119" s="36">
        <v>1570000</v>
      </c>
      <c r="F119" s="37">
        <v>585298.59</v>
      </c>
      <c r="G119" s="36">
        <v>515000</v>
      </c>
      <c r="H119" s="37">
        <v>713650</v>
      </c>
      <c r="I119" s="38">
        <v>271100</v>
      </c>
      <c r="J119" s="38">
        <f>E119-(F119+H119+I119)</f>
        <v>-48.589999999850988</v>
      </c>
      <c r="K119" s="12"/>
    </row>
    <row r="120" spans="1:11" x14ac:dyDescent="0.2">
      <c r="A120" s="1" t="s">
        <v>3</v>
      </c>
      <c r="B120" s="39"/>
      <c r="C120" s="40"/>
      <c r="D120" s="41" t="s">
        <v>31</v>
      </c>
      <c r="E120" s="42"/>
      <c r="F120" s="43"/>
      <c r="G120" s="42"/>
      <c r="H120" s="43"/>
      <c r="I120" s="44">
        <v>271100</v>
      </c>
      <c r="J120" s="44"/>
      <c r="K120" s="12"/>
    </row>
    <row r="121" spans="1:11" x14ac:dyDescent="0.2">
      <c r="A121" s="1" t="s">
        <v>3</v>
      </c>
      <c r="B121" s="33" t="s">
        <v>28</v>
      </c>
      <c r="C121" s="34" t="s">
        <v>403</v>
      </c>
      <c r="D121" s="35" t="s">
        <v>404</v>
      </c>
      <c r="E121" s="36">
        <v>600000</v>
      </c>
      <c r="F121" s="37">
        <v>385056.09</v>
      </c>
      <c r="G121" s="36">
        <v>6000</v>
      </c>
      <c r="H121" s="37">
        <v>137700</v>
      </c>
      <c r="I121" s="38">
        <v>10000</v>
      </c>
      <c r="J121" s="38">
        <f>E121-(F121+H121+I121)</f>
        <v>67243.909999999916</v>
      </c>
      <c r="K121" s="12"/>
    </row>
    <row r="122" spans="1:11" x14ac:dyDescent="0.2">
      <c r="A122" s="1" t="s">
        <v>3</v>
      </c>
      <c r="B122" s="39"/>
      <c r="C122" s="40"/>
      <c r="D122" s="41" t="s">
        <v>31</v>
      </c>
      <c r="E122" s="42"/>
      <c r="F122" s="43"/>
      <c r="G122" s="42"/>
      <c r="H122" s="43"/>
      <c r="I122" s="44">
        <v>10000</v>
      </c>
      <c r="J122" s="44"/>
      <c r="K122" s="12"/>
    </row>
    <row r="123" spans="1:11" x14ac:dyDescent="0.2">
      <c r="A123" s="1" t="s">
        <v>3</v>
      </c>
      <c r="B123" s="33" t="s">
        <v>28</v>
      </c>
      <c r="C123" s="34" t="s">
        <v>405</v>
      </c>
      <c r="D123" s="35" t="s">
        <v>406</v>
      </c>
      <c r="E123" s="36">
        <v>210000</v>
      </c>
      <c r="F123" s="37">
        <v>9568.9699999999993</v>
      </c>
      <c r="G123" s="36">
        <v>0</v>
      </c>
      <c r="H123" s="37">
        <v>41000</v>
      </c>
      <c r="I123" s="38">
        <v>1000</v>
      </c>
      <c r="J123" s="38">
        <f>E123-(F123+H123+I123)</f>
        <v>158431.03</v>
      </c>
      <c r="K123" s="12"/>
    </row>
    <row r="124" spans="1:11" x14ac:dyDescent="0.2">
      <c r="A124" s="1" t="s">
        <v>3</v>
      </c>
      <c r="B124" s="39"/>
      <c r="C124" s="40"/>
      <c r="D124" s="41" t="s">
        <v>31</v>
      </c>
      <c r="E124" s="42"/>
      <c r="F124" s="43"/>
      <c r="G124" s="42"/>
      <c r="H124" s="43"/>
      <c r="I124" s="44">
        <v>1000</v>
      </c>
      <c r="J124" s="44"/>
      <c r="K124" s="12"/>
    </row>
    <row r="125" spans="1:11" x14ac:dyDescent="0.2">
      <c r="A125" s="1" t="s">
        <v>3</v>
      </c>
      <c r="B125" s="33" t="s">
        <v>28</v>
      </c>
      <c r="C125" s="34" t="s">
        <v>407</v>
      </c>
      <c r="D125" s="35" t="s">
        <v>408</v>
      </c>
      <c r="E125" s="36">
        <v>600000</v>
      </c>
      <c r="F125" s="37">
        <v>358345.77</v>
      </c>
      <c r="G125" s="36">
        <v>0</v>
      </c>
      <c r="H125" s="37">
        <v>1000</v>
      </c>
      <c r="I125" s="38">
        <v>100</v>
      </c>
      <c r="J125" s="38">
        <f>E125-(F125+H125+I125)</f>
        <v>240554.22999999998</v>
      </c>
      <c r="K125" s="12"/>
    </row>
    <row r="126" spans="1:11" x14ac:dyDescent="0.2">
      <c r="A126" s="1" t="s">
        <v>3</v>
      </c>
      <c r="B126" s="39"/>
      <c r="C126" s="40"/>
      <c r="D126" s="41" t="s">
        <v>31</v>
      </c>
      <c r="E126" s="42"/>
      <c r="F126" s="43"/>
      <c r="G126" s="42"/>
      <c r="H126" s="43"/>
      <c r="I126" s="44">
        <v>100</v>
      </c>
      <c r="J126" s="44"/>
      <c r="K126" s="12"/>
    </row>
    <row r="127" spans="1:11" x14ac:dyDescent="0.2">
      <c r="A127" s="1" t="s">
        <v>3</v>
      </c>
      <c r="B127" s="33" t="s">
        <v>28</v>
      </c>
      <c r="C127" s="34" t="s">
        <v>409</v>
      </c>
      <c r="D127" s="35" t="s">
        <v>410</v>
      </c>
      <c r="E127" s="36">
        <v>790000</v>
      </c>
      <c r="F127" s="37">
        <v>5877.64</v>
      </c>
      <c r="G127" s="36">
        <v>150000</v>
      </c>
      <c r="H127" s="37">
        <v>204072.9</v>
      </c>
      <c r="I127" s="38">
        <v>1000</v>
      </c>
      <c r="J127" s="38">
        <f>E127-(F127+H127+I127)</f>
        <v>579049.46</v>
      </c>
      <c r="K127" s="12"/>
    </row>
    <row r="128" spans="1:11" x14ac:dyDescent="0.2">
      <c r="A128" s="1" t="s">
        <v>3</v>
      </c>
      <c r="B128" s="39"/>
      <c r="C128" s="40"/>
      <c r="D128" s="41" t="s">
        <v>31</v>
      </c>
      <c r="E128" s="42"/>
      <c r="F128" s="43"/>
      <c r="G128" s="42"/>
      <c r="H128" s="43"/>
      <c r="I128" s="44">
        <v>1000</v>
      </c>
      <c r="J128" s="44"/>
      <c r="K128" s="12"/>
    </row>
    <row r="129" spans="1:11" x14ac:dyDescent="0.2">
      <c r="A129" s="1" t="s">
        <v>3</v>
      </c>
      <c r="B129" s="33" t="s">
        <v>28</v>
      </c>
      <c r="C129" s="34" t="s">
        <v>411</v>
      </c>
      <c r="D129" s="35" t="s">
        <v>412</v>
      </c>
      <c r="E129" s="36">
        <v>300000</v>
      </c>
      <c r="F129" s="37">
        <v>5280.8</v>
      </c>
      <c r="G129" s="36">
        <v>26000</v>
      </c>
      <c r="H129" s="37">
        <v>57500</v>
      </c>
      <c r="I129" s="38">
        <v>5000</v>
      </c>
      <c r="J129" s="38">
        <f>E129-(F129+H129+I129)</f>
        <v>232219.2</v>
      </c>
      <c r="K129" s="12"/>
    </row>
    <row r="130" spans="1:11" x14ac:dyDescent="0.2">
      <c r="A130" s="1" t="s">
        <v>3</v>
      </c>
      <c r="B130" s="39"/>
      <c r="C130" s="40"/>
      <c r="D130" s="41" t="s">
        <v>31</v>
      </c>
      <c r="E130" s="42"/>
      <c r="F130" s="43"/>
      <c r="G130" s="42"/>
      <c r="H130" s="43"/>
      <c r="I130" s="44">
        <v>5000</v>
      </c>
      <c r="J130" s="44"/>
      <c r="K130" s="12"/>
    </row>
    <row r="131" spans="1:11" x14ac:dyDescent="0.2">
      <c r="A131" s="1" t="s">
        <v>3</v>
      </c>
      <c r="B131" s="33" t="s">
        <v>28</v>
      </c>
      <c r="C131" s="34" t="s">
        <v>413</v>
      </c>
      <c r="D131" s="35" t="s">
        <v>414</v>
      </c>
      <c r="E131" s="36">
        <v>338000</v>
      </c>
      <c r="F131" s="37">
        <v>20445.78</v>
      </c>
      <c r="G131" s="36">
        <v>174917.3</v>
      </c>
      <c r="H131" s="37">
        <v>258917.3</v>
      </c>
      <c r="I131" s="38">
        <v>50000</v>
      </c>
      <c r="J131" s="38">
        <f>E131-(F131+H131+I131)</f>
        <v>8636.9200000000419</v>
      </c>
      <c r="K131" s="12"/>
    </row>
    <row r="132" spans="1:11" x14ac:dyDescent="0.2">
      <c r="A132" s="1" t="s">
        <v>3</v>
      </c>
      <c r="B132" s="39"/>
      <c r="C132" s="40"/>
      <c r="D132" s="41" t="s">
        <v>31</v>
      </c>
      <c r="E132" s="42"/>
      <c r="F132" s="43"/>
      <c r="G132" s="42"/>
      <c r="H132" s="43"/>
      <c r="I132" s="44">
        <v>50000</v>
      </c>
      <c r="J132" s="44"/>
      <c r="K132" s="12"/>
    </row>
    <row r="133" spans="1:11" x14ac:dyDescent="0.2">
      <c r="A133" s="1" t="s">
        <v>3</v>
      </c>
      <c r="B133" s="33" t="s">
        <v>28</v>
      </c>
      <c r="C133" s="34" t="s">
        <v>415</v>
      </c>
      <c r="D133" s="35" t="s">
        <v>416</v>
      </c>
      <c r="E133" s="36">
        <v>860000</v>
      </c>
      <c r="F133" s="37">
        <v>55744.5</v>
      </c>
      <c r="G133" s="36">
        <v>0</v>
      </c>
      <c r="H133" s="37">
        <v>5800</v>
      </c>
      <c r="I133" s="38">
        <v>2500</v>
      </c>
      <c r="J133" s="38">
        <f>E133-(F133+H133+I133)</f>
        <v>795955.5</v>
      </c>
      <c r="K133" s="12"/>
    </row>
    <row r="134" spans="1:11" x14ac:dyDescent="0.2">
      <c r="A134" s="1" t="s">
        <v>3</v>
      </c>
      <c r="B134" s="39"/>
      <c r="C134" s="40"/>
      <c r="D134" s="41" t="s">
        <v>31</v>
      </c>
      <c r="E134" s="42"/>
      <c r="F134" s="43"/>
      <c r="G134" s="42"/>
      <c r="H134" s="43"/>
      <c r="I134" s="44">
        <v>2500</v>
      </c>
      <c r="J134" s="44"/>
      <c r="K134" s="12"/>
    </row>
    <row r="135" spans="1:11" x14ac:dyDescent="0.2">
      <c r="A135" s="1" t="s">
        <v>3</v>
      </c>
      <c r="B135" s="33" t="s">
        <v>28</v>
      </c>
      <c r="C135" s="34" t="s">
        <v>417</v>
      </c>
      <c r="D135" s="35" t="s">
        <v>418</v>
      </c>
      <c r="E135" s="36">
        <v>2500000</v>
      </c>
      <c r="F135" s="37">
        <v>160973.45000000001</v>
      </c>
      <c r="G135" s="36">
        <v>5000</v>
      </c>
      <c r="H135" s="37">
        <v>13000</v>
      </c>
      <c r="I135" s="38">
        <v>1000</v>
      </c>
      <c r="J135" s="38">
        <f>E135-(F135+H135+I135)</f>
        <v>2325026.5499999998</v>
      </c>
      <c r="K135" s="12"/>
    </row>
    <row r="136" spans="1:11" x14ac:dyDescent="0.2">
      <c r="A136" s="1" t="s">
        <v>3</v>
      </c>
      <c r="B136" s="39"/>
      <c r="C136" s="40"/>
      <c r="D136" s="41" t="s">
        <v>31</v>
      </c>
      <c r="E136" s="42"/>
      <c r="F136" s="43"/>
      <c r="G136" s="42"/>
      <c r="H136" s="43"/>
      <c r="I136" s="44">
        <v>1000</v>
      </c>
      <c r="J136" s="44"/>
      <c r="K136" s="12"/>
    </row>
    <row r="137" spans="1:11" x14ac:dyDescent="0.2">
      <c r="A137" s="1" t="s">
        <v>3</v>
      </c>
      <c r="B137" s="33" t="s">
        <v>28</v>
      </c>
      <c r="C137" s="34" t="s">
        <v>419</v>
      </c>
      <c r="D137" s="35" t="s">
        <v>420</v>
      </c>
      <c r="E137" s="36">
        <v>500000</v>
      </c>
      <c r="F137" s="37">
        <v>2645.47</v>
      </c>
      <c r="G137" s="36">
        <v>5000</v>
      </c>
      <c r="H137" s="37">
        <v>5000</v>
      </c>
      <c r="I137" s="38">
        <v>1000</v>
      </c>
      <c r="J137" s="38">
        <f>E137-(F137+H137+I137)</f>
        <v>491354.53</v>
      </c>
      <c r="K137" s="12"/>
    </row>
    <row r="138" spans="1:11" x14ac:dyDescent="0.2">
      <c r="A138" s="1" t="s">
        <v>3</v>
      </c>
      <c r="B138" s="39"/>
      <c r="C138" s="40"/>
      <c r="D138" s="41" t="s">
        <v>31</v>
      </c>
      <c r="E138" s="42"/>
      <c r="F138" s="43"/>
      <c r="G138" s="42"/>
      <c r="H138" s="43"/>
      <c r="I138" s="44">
        <v>1000</v>
      </c>
      <c r="J138" s="44"/>
      <c r="K138" s="12"/>
    </row>
    <row r="139" spans="1:11" x14ac:dyDescent="0.2">
      <c r="A139" s="1" t="s">
        <v>3</v>
      </c>
      <c r="B139" s="33" t="s">
        <v>28</v>
      </c>
      <c r="C139" s="34" t="s">
        <v>421</v>
      </c>
      <c r="D139" s="35" t="s">
        <v>422</v>
      </c>
      <c r="E139" s="36">
        <v>35000</v>
      </c>
      <c r="F139" s="37">
        <v>20</v>
      </c>
      <c r="G139" s="36">
        <v>0</v>
      </c>
      <c r="H139" s="37">
        <v>0</v>
      </c>
      <c r="I139" s="38">
        <v>1000</v>
      </c>
      <c r="J139" s="38">
        <f>E139-(F139+H139+I139)</f>
        <v>33980</v>
      </c>
      <c r="K139" s="12"/>
    </row>
    <row r="140" spans="1:11" x14ac:dyDescent="0.2">
      <c r="A140" s="1" t="s">
        <v>3</v>
      </c>
      <c r="B140" s="39"/>
      <c r="C140" s="40"/>
      <c r="D140" s="41" t="s">
        <v>31</v>
      </c>
      <c r="E140" s="42"/>
      <c r="F140" s="43"/>
      <c r="G140" s="42"/>
      <c r="H140" s="43"/>
      <c r="I140" s="44">
        <v>1000</v>
      </c>
      <c r="J140" s="44"/>
      <c r="K140" s="12"/>
    </row>
    <row r="141" spans="1:11" x14ac:dyDescent="0.2">
      <c r="A141" s="1" t="s">
        <v>3</v>
      </c>
      <c r="B141" s="33" t="s">
        <v>28</v>
      </c>
      <c r="C141" s="34" t="s">
        <v>423</v>
      </c>
      <c r="D141" s="35" t="s">
        <v>424</v>
      </c>
      <c r="E141" s="36">
        <v>11000000</v>
      </c>
      <c r="F141" s="37">
        <v>163235.69</v>
      </c>
      <c r="G141" s="36">
        <v>120000</v>
      </c>
      <c r="H141" s="37">
        <v>120000</v>
      </c>
      <c r="I141" s="38">
        <v>500000</v>
      </c>
      <c r="J141" s="38">
        <f>E141-(F141+H141+I141)</f>
        <v>10216764.310000001</v>
      </c>
      <c r="K141" s="12"/>
    </row>
    <row r="142" spans="1:11" x14ac:dyDescent="0.2">
      <c r="A142" s="1" t="s">
        <v>3</v>
      </c>
      <c r="B142" s="39"/>
      <c r="C142" s="40"/>
      <c r="D142" s="41" t="s">
        <v>31</v>
      </c>
      <c r="E142" s="42"/>
      <c r="F142" s="43"/>
      <c r="G142" s="42"/>
      <c r="H142" s="43"/>
      <c r="I142" s="44">
        <v>500000</v>
      </c>
      <c r="J142" s="44"/>
      <c r="K142" s="12"/>
    </row>
    <row r="143" spans="1:11" x14ac:dyDescent="0.2">
      <c r="A143" s="1" t="s">
        <v>3</v>
      </c>
      <c r="B143" s="33" t="s">
        <v>28</v>
      </c>
      <c r="C143" s="34" t="s">
        <v>425</v>
      </c>
      <c r="D143" s="35" t="s">
        <v>426</v>
      </c>
      <c r="E143" s="36">
        <v>447000</v>
      </c>
      <c r="F143" s="37">
        <v>349292.86</v>
      </c>
      <c r="G143" s="36">
        <v>5000</v>
      </c>
      <c r="H143" s="37">
        <v>5000</v>
      </c>
      <c r="I143" s="38">
        <v>500</v>
      </c>
      <c r="J143" s="38">
        <f>E143-(F143+H143+I143)</f>
        <v>92207.140000000014</v>
      </c>
      <c r="K143" s="12"/>
    </row>
    <row r="144" spans="1:11" x14ac:dyDescent="0.2">
      <c r="A144" s="1" t="s">
        <v>3</v>
      </c>
      <c r="B144" s="39"/>
      <c r="C144" s="40"/>
      <c r="D144" s="41" t="s">
        <v>31</v>
      </c>
      <c r="E144" s="42"/>
      <c r="F144" s="43"/>
      <c r="G144" s="42"/>
      <c r="H144" s="43"/>
      <c r="I144" s="44">
        <v>500</v>
      </c>
      <c r="J144" s="44"/>
      <c r="K144" s="12"/>
    </row>
    <row r="145" spans="1:11" x14ac:dyDescent="0.2">
      <c r="A145" s="1" t="s">
        <v>3</v>
      </c>
      <c r="B145" s="33" t="s">
        <v>28</v>
      </c>
      <c r="C145" s="34" t="s">
        <v>427</v>
      </c>
      <c r="D145" s="35" t="s">
        <v>428</v>
      </c>
      <c r="E145" s="36">
        <v>355000</v>
      </c>
      <c r="F145" s="37">
        <v>3070.17</v>
      </c>
      <c r="G145" s="36">
        <v>500</v>
      </c>
      <c r="H145" s="37">
        <v>1500</v>
      </c>
      <c r="I145" s="38">
        <v>1000</v>
      </c>
      <c r="J145" s="38">
        <f>E145-(F145+H145+I145)</f>
        <v>349429.83</v>
      </c>
      <c r="K145" s="12"/>
    </row>
    <row r="146" spans="1:11" x14ac:dyDescent="0.2">
      <c r="A146" s="1" t="s">
        <v>3</v>
      </c>
      <c r="B146" s="39"/>
      <c r="C146" s="40"/>
      <c r="D146" s="41" t="s">
        <v>31</v>
      </c>
      <c r="E146" s="42"/>
      <c r="F146" s="43"/>
      <c r="G146" s="42"/>
      <c r="H146" s="43"/>
      <c r="I146" s="44">
        <v>1000</v>
      </c>
      <c r="J146" s="44"/>
      <c r="K146" s="12"/>
    </row>
    <row r="147" spans="1:11" x14ac:dyDescent="0.2">
      <c r="A147" s="1" t="s">
        <v>3</v>
      </c>
      <c r="B147" s="33" t="s">
        <v>28</v>
      </c>
      <c r="C147" s="34" t="s">
        <v>429</v>
      </c>
      <c r="D147" s="35" t="s">
        <v>430</v>
      </c>
      <c r="E147" s="36">
        <v>450000</v>
      </c>
      <c r="F147" s="37">
        <v>80791.13</v>
      </c>
      <c r="G147" s="36">
        <v>50000</v>
      </c>
      <c r="H147" s="37">
        <v>251900</v>
      </c>
      <c r="I147" s="38">
        <v>95000</v>
      </c>
      <c r="J147" s="38">
        <f>E147-(F147+H147+I147)</f>
        <v>22308.869999999995</v>
      </c>
      <c r="K147" s="12"/>
    </row>
    <row r="148" spans="1:11" x14ac:dyDescent="0.2">
      <c r="A148" s="1" t="s">
        <v>3</v>
      </c>
      <c r="B148" s="39"/>
      <c r="C148" s="40"/>
      <c r="D148" s="41" t="s">
        <v>31</v>
      </c>
      <c r="E148" s="42"/>
      <c r="F148" s="43"/>
      <c r="G148" s="42"/>
      <c r="H148" s="43"/>
      <c r="I148" s="44">
        <v>95000</v>
      </c>
      <c r="J148" s="44"/>
      <c r="K148" s="12"/>
    </row>
    <row r="149" spans="1:11" x14ac:dyDescent="0.2">
      <c r="A149" s="1" t="s">
        <v>3</v>
      </c>
      <c r="B149" s="33" t="s">
        <v>28</v>
      </c>
      <c r="C149" s="34" t="s">
        <v>431</v>
      </c>
      <c r="D149" s="35" t="s">
        <v>432</v>
      </c>
      <c r="E149" s="36">
        <v>20500</v>
      </c>
      <c r="F149" s="37">
        <v>19543.8</v>
      </c>
      <c r="G149" s="36">
        <v>100</v>
      </c>
      <c r="H149" s="37">
        <v>100</v>
      </c>
      <c r="I149" s="38">
        <v>856</v>
      </c>
      <c r="J149" s="38">
        <f>E149-(F149+H149+I149)</f>
        <v>0.2000000000007276</v>
      </c>
      <c r="K149" s="12"/>
    </row>
    <row r="150" spans="1:11" x14ac:dyDescent="0.2">
      <c r="A150" s="1" t="s">
        <v>3</v>
      </c>
      <c r="B150" s="39"/>
      <c r="C150" s="40"/>
      <c r="D150" s="41" t="s">
        <v>31</v>
      </c>
      <c r="E150" s="42"/>
      <c r="F150" s="43"/>
      <c r="G150" s="42"/>
      <c r="H150" s="43"/>
      <c r="I150" s="44">
        <v>856</v>
      </c>
      <c r="J150" s="44"/>
      <c r="K150" s="12"/>
    </row>
    <row r="151" spans="1:11" x14ac:dyDescent="0.2">
      <c r="A151" s="1" t="s">
        <v>3</v>
      </c>
      <c r="B151" s="33" t="s">
        <v>28</v>
      </c>
      <c r="C151" s="34" t="s">
        <v>433</v>
      </c>
      <c r="D151" s="35" t="s">
        <v>434</v>
      </c>
      <c r="E151" s="36">
        <v>6900000</v>
      </c>
      <c r="F151" s="37">
        <v>37444.67</v>
      </c>
      <c r="G151" s="36">
        <v>30000</v>
      </c>
      <c r="H151" s="37">
        <v>72300</v>
      </c>
      <c r="I151" s="38">
        <v>90000</v>
      </c>
      <c r="J151" s="38">
        <f>E151-(F151+H151+I151)</f>
        <v>6700255.3300000001</v>
      </c>
      <c r="K151" s="12"/>
    </row>
    <row r="152" spans="1:11" x14ac:dyDescent="0.2">
      <c r="A152" s="1" t="s">
        <v>3</v>
      </c>
      <c r="B152" s="39"/>
      <c r="C152" s="40"/>
      <c r="D152" s="41" t="s">
        <v>31</v>
      </c>
      <c r="E152" s="42"/>
      <c r="F152" s="43"/>
      <c r="G152" s="42"/>
      <c r="H152" s="43"/>
      <c r="I152" s="44">
        <v>90000</v>
      </c>
      <c r="J152" s="44"/>
      <c r="K152" s="12"/>
    </row>
    <row r="153" spans="1:11" x14ac:dyDescent="0.2">
      <c r="A153" s="1" t="s">
        <v>3</v>
      </c>
      <c r="B153" s="33" t="s">
        <v>28</v>
      </c>
      <c r="C153" s="34" t="s">
        <v>435</v>
      </c>
      <c r="D153" s="35" t="s">
        <v>436</v>
      </c>
      <c r="E153" s="36">
        <v>538000</v>
      </c>
      <c r="F153" s="37">
        <v>0</v>
      </c>
      <c r="G153" s="36">
        <v>20000</v>
      </c>
      <c r="H153" s="37">
        <v>20000</v>
      </c>
      <c r="I153" s="38">
        <v>2000</v>
      </c>
      <c r="J153" s="38">
        <f>E153-(F153+H153+I153)</f>
        <v>516000</v>
      </c>
      <c r="K153" s="12"/>
    </row>
    <row r="154" spans="1:11" x14ac:dyDescent="0.2">
      <c r="A154" s="1" t="s">
        <v>3</v>
      </c>
      <c r="B154" s="39"/>
      <c r="C154" s="40"/>
      <c r="D154" s="41" t="s">
        <v>31</v>
      </c>
      <c r="E154" s="42"/>
      <c r="F154" s="43"/>
      <c r="G154" s="42"/>
      <c r="H154" s="43"/>
      <c r="I154" s="44">
        <v>2000</v>
      </c>
      <c r="J154" s="44"/>
      <c r="K154" s="12"/>
    </row>
    <row r="155" spans="1:11" x14ac:dyDescent="0.2">
      <c r="A155" s="1" t="s">
        <v>3</v>
      </c>
      <c r="B155" s="33" t="s">
        <v>28</v>
      </c>
      <c r="C155" s="34" t="s">
        <v>1168</v>
      </c>
      <c r="D155" s="35" t="s">
        <v>356</v>
      </c>
      <c r="E155" s="36">
        <v>0</v>
      </c>
      <c r="F155" s="37">
        <v>0</v>
      </c>
      <c r="G155" s="36">
        <v>0</v>
      </c>
      <c r="H155" s="37">
        <v>0</v>
      </c>
      <c r="I155" s="38">
        <v>250000</v>
      </c>
      <c r="J155" s="38">
        <f>E155-(F155+H155+I155)</f>
        <v>-250000</v>
      </c>
      <c r="K155" s="12"/>
    </row>
    <row r="156" spans="1:11" x14ac:dyDescent="0.2">
      <c r="A156" s="1" t="s">
        <v>3</v>
      </c>
      <c r="B156" s="39"/>
      <c r="C156" s="40"/>
      <c r="D156" s="41" t="s">
        <v>295</v>
      </c>
      <c r="E156" s="42"/>
      <c r="F156" s="43"/>
      <c r="G156" s="42"/>
      <c r="H156" s="43"/>
      <c r="I156" s="44">
        <v>250000</v>
      </c>
      <c r="J156" s="44"/>
      <c r="K156" s="12"/>
    </row>
    <row r="157" spans="1:11" x14ac:dyDescent="0.2">
      <c r="A157" s="1" t="s">
        <v>3</v>
      </c>
      <c r="B157" s="33" t="s">
        <v>437</v>
      </c>
      <c r="C157" s="34" t="s">
        <v>438</v>
      </c>
      <c r="D157" s="35" t="s">
        <v>439</v>
      </c>
      <c r="E157" s="36">
        <v>492773</v>
      </c>
      <c r="F157" s="37">
        <v>0</v>
      </c>
      <c r="G157" s="36">
        <v>0</v>
      </c>
      <c r="H157" s="37">
        <v>1210</v>
      </c>
      <c r="I157" s="38">
        <v>9700</v>
      </c>
      <c r="J157" s="38">
        <f>E157-(F157+H157+I157)</f>
        <v>481863</v>
      </c>
      <c r="K157" s="12"/>
    </row>
    <row r="158" spans="1:11" x14ac:dyDescent="0.2">
      <c r="A158" s="1" t="s">
        <v>3</v>
      </c>
      <c r="B158" s="39"/>
      <c r="C158" s="40"/>
      <c r="D158" s="41" t="s">
        <v>440</v>
      </c>
      <c r="E158" s="42"/>
      <c r="F158" s="43"/>
      <c r="G158" s="42"/>
      <c r="H158" s="43"/>
      <c r="I158" s="44">
        <v>7760</v>
      </c>
      <c r="J158" s="44"/>
      <c r="K158" s="12"/>
    </row>
    <row r="159" spans="1:11" x14ac:dyDescent="0.2">
      <c r="A159" s="1" t="s">
        <v>3</v>
      </c>
      <c r="B159" s="39"/>
      <c r="C159" s="40"/>
      <c r="D159" s="41" t="s">
        <v>441</v>
      </c>
      <c r="E159" s="42"/>
      <c r="F159" s="43"/>
      <c r="G159" s="42"/>
      <c r="H159" s="43"/>
      <c r="I159" s="44">
        <v>1940</v>
      </c>
      <c r="J159" s="44"/>
      <c r="K159" s="12"/>
    </row>
    <row r="160" spans="1:11" x14ac:dyDescent="0.2">
      <c r="A160" s="1" t="s">
        <v>3</v>
      </c>
      <c r="B160" s="33" t="s">
        <v>442</v>
      </c>
      <c r="C160" s="34" t="s">
        <v>522</v>
      </c>
      <c r="D160" s="35" t="s">
        <v>523</v>
      </c>
      <c r="E160" s="36">
        <v>2700000.08</v>
      </c>
      <c r="F160" s="37">
        <v>2577200.87</v>
      </c>
      <c r="G160" s="36">
        <v>38275</v>
      </c>
      <c r="H160" s="37">
        <v>43575</v>
      </c>
      <c r="I160" s="38">
        <v>25000</v>
      </c>
      <c r="J160" s="38">
        <f>E160-(F160+H160+I160)</f>
        <v>54224.209999999963</v>
      </c>
      <c r="K160" s="12"/>
    </row>
    <row r="161" spans="1:11" x14ac:dyDescent="0.2">
      <c r="A161" s="1" t="s">
        <v>3</v>
      </c>
      <c r="B161" s="39"/>
      <c r="C161" s="40"/>
      <c r="D161" s="41" t="s">
        <v>31</v>
      </c>
      <c r="E161" s="42"/>
      <c r="F161" s="43"/>
      <c r="G161" s="42"/>
      <c r="H161" s="43"/>
      <c r="I161" s="44">
        <v>25000</v>
      </c>
      <c r="J161" s="44"/>
      <c r="K161" s="12"/>
    </row>
    <row r="162" spans="1:11" x14ac:dyDescent="0.2">
      <c r="A162" s="1" t="s">
        <v>3</v>
      </c>
      <c r="B162" s="33" t="s">
        <v>442</v>
      </c>
      <c r="C162" s="34" t="s">
        <v>524</v>
      </c>
      <c r="D162" s="35" t="s">
        <v>525</v>
      </c>
      <c r="E162" s="36">
        <v>1500000</v>
      </c>
      <c r="F162" s="37">
        <v>976643.18</v>
      </c>
      <c r="G162" s="36">
        <v>120000</v>
      </c>
      <c r="H162" s="37">
        <v>94100</v>
      </c>
      <c r="I162" s="38">
        <v>5000</v>
      </c>
      <c r="J162" s="38">
        <f>E162-(F162+H162+I162)</f>
        <v>424256.81999999983</v>
      </c>
      <c r="K162" s="12"/>
    </row>
    <row r="163" spans="1:11" x14ac:dyDescent="0.2">
      <c r="A163" s="1" t="s">
        <v>3</v>
      </c>
      <c r="B163" s="39"/>
      <c r="C163" s="40"/>
      <c r="D163" s="41" t="s">
        <v>31</v>
      </c>
      <c r="E163" s="42"/>
      <c r="F163" s="43"/>
      <c r="G163" s="42"/>
      <c r="H163" s="43"/>
      <c r="I163" s="44">
        <v>5000</v>
      </c>
      <c r="J163" s="44"/>
      <c r="K163" s="12"/>
    </row>
    <row r="164" spans="1:11" x14ac:dyDescent="0.2">
      <c r="A164" s="1" t="s">
        <v>3</v>
      </c>
      <c r="B164" s="33" t="s">
        <v>442</v>
      </c>
      <c r="C164" s="34" t="s">
        <v>526</v>
      </c>
      <c r="D164" s="35" t="s">
        <v>527</v>
      </c>
      <c r="E164" s="36">
        <v>1500000</v>
      </c>
      <c r="F164" s="37">
        <v>1100478.2</v>
      </c>
      <c r="G164" s="36">
        <v>136000</v>
      </c>
      <c r="H164" s="37">
        <v>147029</v>
      </c>
      <c r="I164" s="38">
        <v>6180</v>
      </c>
      <c r="J164" s="38">
        <f>E164-(F164+H164+I164)</f>
        <v>246312.80000000005</v>
      </c>
      <c r="K164" s="12"/>
    </row>
    <row r="165" spans="1:11" x14ac:dyDescent="0.2">
      <c r="A165" s="1" t="s">
        <v>3</v>
      </c>
      <c r="B165" s="39"/>
      <c r="C165" s="40"/>
      <c r="D165" s="41" t="s">
        <v>31</v>
      </c>
      <c r="E165" s="42"/>
      <c r="F165" s="43"/>
      <c r="G165" s="42"/>
      <c r="H165" s="43"/>
      <c r="I165" s="44">
        <v>6180</v>
      </c>
      <c r="J165" s="44"/>
      <c r="K165" s="12"/>
    </row>
    <row r="166" spans="1:11" x14ac:dyDescent="0.2">
      <c r="A166" s="1" t="s">
        <v>3</v>
      </c>
      <c r="B166" s="33" t="s">
        <v>442</v>
      </c>
      <c r="C166" s="34" t="s">
        <v>528</v>
      </c>
      <c r="D166" s="35" t="s">
        <v>529</v>
      </c>
      <c r="E166" s="36">
        <v>1065006</v>
      </c>
      <c r="F166" s="37">
        <v>984835.76</v>
      </c>
      <c r="G166" s="36">
        <v>2000</v>
      </c>
      <c r="H166" s="37">
        <v>9778</v>
      </c>
      <c r="I166" s="38">
        <v>24500</v>
      </c>
      <c r="J166" s="38">
        <f>E166-(F166+H166+I166)</f>
        <v>45892.239999999991</v>
      </c>
      <c r="K166" s="12"/>
    </row>
    <row r="167" spans="1:11" x14ac:dyDescent="0.2">
      <c r="A167" s="1" t="s">
        <v>3</v>
      </c>
      <c r="B167" s="39"/>
      <c r="C167" s="40"/>
      <c r="D167" s="41" t="s">
        <v>478</v>
      </c>
      <c r="E167" s="42"/>
      <c r="F167" s="43"/>
      <c r="G167" s="42"/>
      <c r="H167" s="43"/>
      <c r="I167" s="44">
        <v>2550</v>
      </c>
      <c r="J167" s="44"/>
      <c r="K167" s="12"/>
    </row>
    <row r="168" spans="1:11" x14ac:dyDescent="0.2">
      <c r="A168" s="1" t="s">
        <v>3</v>
      </c>
      <c r="B168" s="39"/>
      <c r="C168" s="40"/>
      <c r="D168" s="41" t="s">
        <v>31</v>
      </c>
      <c r="E168" s="42"/>
      <c r="F168" s="43"/>
      <c r="G168" s="42"/>
      <c r="H168" s="43"/>
      <c r="I168" s="44">
        <v>21950</v>
      </c>
      <c r="J168" s="44"/>
      <c r="K168" s="12"/>
    </row>
    <row r="169" spans="1:11" x14ac:dyDescent="0.2">
      <c r="A169" s="1" t="s">
        <v>3</v>
      </c>
      <c r="B169" s="33" t="s">
        <v>442</v>
      </c>
      <c r="C169" s="34" t="s">
        <v>530</v>
      </c>
      <c r="D169" s="35" t="s">
        <v>531</v>
      </c>
      <c r="E169" s="36">
        <v>100000</v>
      </c>
      <c r="F169" s="37">
        <v>56196.53</v>
      </c>
      <c r="G169" s="36">
        <v>0</v>
      </c>
      <c r="H169" s="37">
        <v>2160</v>
      </c>
      <c r="I169" s="38">
        <v>1100</v>
      </c>
      <c r="J169" s="38">
        <f>E169-(F169+H169+I169)</f>
        <v>40543.47</v>
      </c>
      <c r="K169" s="12"/>
    </row>
    <row r="170" spans="1:11" x14ac:dyDescent="0.2">
      <c r="A170" s="1" t="s">
        <v>3</v>
      </c>
      <c r="B170" s="39"/>
      <c r="C170" s="40"/>
      <c r="D170" s="41" t="s">
        <v>31</v>
      </c>
      <c r="E170" s="42"/>
      <c r="F170" s="43"/>
      <c r="G170" s="42"/>
      <c r="H170" s="43"/>
      <c r="I170" s="44">
        <v>1100</v>
      </c>
      <c r="J170" s="44"/>
      <c r="K170" s="12"/>
    </row>
    <row r="171" spans="1:11" x14ac:dyDescent="0.2">
      <c r="A171" s="1" t="s">
        <v>3</v>
      </c>
      <c r="B171" s="33" t="s">
        <v>442</v>
      </c>
      <c r="C171" s="34" t="s">
        <v>532</v>
      </c>
      <c r="D171" s="35" t="s">
        <v>533</v>
      </c>
      <c r="E171" s="36">
        <v>74479</v>
      </c>
      <c r="F171" s="37">
        <v>21481.51</v>
      </c>
      <c r="G171" s="36">
        <v>2500</v>
      </c>
      <c r="H171" s="37">
        <v>5200</v>
      </c>
      <c r="I171" s="38">
        <v>1500</v>
      </c>
      <c r="J171" s="38">
        <f>E171-(F171+H171+I171)</f>
        <v>46297.490000000005</v>
      </c>
      <c r="K171" s="12"/>
    </row>
    <row r="172" spans="1:11" x14ac:dyDescent="0.2">
      <c r="A172" s="1" t="s">
        <v>3</v>
      </c>
      <c r="B172" s="39"/>
      <c r="C172" s="40"/>
      <c r="D172" s="41" t="s">
        <v>31</v>
      </c>
      <c r="E172" s="42"/>
      <c r="F172" s="43"/>
      <c r="G172" s="42"/>
      <c r="H172" s="43"/>
      <c r="I172" s="44">
        <v>1500</v>
      </c>
      <c r="J172" s="44"/>
      <c r="K172" s="12"/>
    </row>
    <row r="173" spans="1:11" x14ac:dyDescent="0.2">
      <c r="A173" s="1" t="s">
        <v>3</v>
      </c>
      <c r="B173" s="33" t="s">
        <v>442</v>
      </c>
      <c r="C173" s="34" t="s">
        <v>534</v>
      </c>
      <c r="D173" s="35" t="s">
        <v>535</v>
      </c>
      <c r="E173" s="36">
        <v>490000</v>
      </c>
      <c r="F173" s="37">
        <v>355975</v>
      </c>
      <c r="G173" s="36">
        <v>100000</v>
      </c>
      <c r="H173" s="37">
        <v>103400</v>
      </c>
      <c r="I173" s="38">
        <v>7144</v>
      </c>
      <c r="J173" s="38">
        <f>E173-(F173+H173+I173)</f>
        <v>23481</v>
      </c>
      <c r="K173" s="12"/>
    </row>
    <row r="174" spans="1:11" x14ac:dyDescent="0.2">
      <c r="A174" s="1" t="s">
        <v>3</v>
      </c>
      <c r="B174" s="39"/>
      <c r="C174" s="40"/>
      <c r="D174" s="41" t="s">
        <v>31</v>
      </c>
      <c r="E174" s="42"/>
      <c r="F174" s="43"/>
      <c r="G174" s="42"/>
      <c r="H174" s="43"/>
      <c r="I174" s="44">
        <v>7144</v>
      </c>
      <c r="J174" s="44"/>
      <c r="K174" s="12"/>
    </row>
    <row r="175" spans="1:11" x14ac:dyDescent="0.2">
      <c r="A175" s="1" t="s">
        <v>3</v>
      </c>
      <c r="B175" s="33" t="s">
        <v>442</v>
      </c>
      <c r="C175" s="34" t="s">
        <v>536</v>
      </c>
      <c r="D175" s="35" t="s">
        <v>537</v>
      </c>
      <c r="E175" s="36">
        <v>501000</v>
      </c>
      <c r="F175" s="37">
        <v>333774.53999999998</v>
      </c>
      <c r="G175" s="36">
        <v>47700</v>
      </c>
      <c r="H175" s="37">
        <v>77324.899999999994</v>
      </c>
      <c r="I175" s="38">
        <v>1000</v>
      </c>
      <c r="J175" s="38">
        <f>E175-(F175+H175+I175)</f>
        <v>88900.560000000056</v>
      </c>
      <c r="K175" s="12"/>
    </row>
    <row r="176" spans="1:11" x14ac:dyDescent="0.2">
      <c r="A176" s="1" t="s">
        <v>3</v>
      </c>
      <c r="B176" s="39"/>
      <c r="C176" s="40"/>
      <c r="D176" s="41" t="s">
        <v>31</v>
      </c>
      <c r="E176" s="42"/>
      <c r="F176" s="43"/>
      <c r="G176" s="42"/>
      <c r="H176" s="43"/>
      <c r="I176" s="44">
        <v>1000</v>
      </c>
      <c r="J176" s="44"/>
      <c r="K176" s="12"/>
    </row>
    <row r="177" spans="1:11" x14ac:dyDescent="0.2">
      <c r="A177" s="1" t="s">
        <v>3</v>
      </c>
      <c r="B177" s="33" t="s">
        <v>442</v>
      </c>
      <c r="C177" s="34" t="s">
        <v>538</v>
      </c>
      <c r="D177" s="35" t="s">
        <v>539</v>
      </c>
      <c r="E177" s="36">
        <v>335800</v>
      </c>
      <c r="F177" s="37">
        <v>23139.89</v>
      </c>
      <c r="G177" s="36">
        <v>2500</v>
      </c>
      <c r="H177" s="37">
        <v>3855.1</v>
      </c>
      <c r="I177" s="38">
        <v>2000</v>
      </c>
      <c r="J177" s="38">
        <f>E177-(F177+H177+I177)</f>
        <v>306805.01</v>
      </c>
      <c r="K177" s="12"/>
    </row>
    <row r="178" spans="1:11" x14ac:dyDescent="0.2">
      <c r="A178" s="1" t="s">
        <v>3</v>
      </c>
      <c r="B178" s="39"/>
      <c r="C178" s="40"/>
      <c r="D178" s="41" t="s">
        <v>31</v>
      </c>
      <c r="E178" s="42"/>
      <c r="F178" s="43"/>
      <c r="G178" s="42"/>
      <c r="H178" s="43"/>
      <c r="I178" s="44">
        <v>2000</v>
      </c>
      <c r="J178" s="44"/>
      <c r="K178" s="12"/>
    </row>
    <row r="179" spans="1:11" x14ac:dyDescent="0.2">
      <c r="A179" s="1" t="s">
        <v>3</v>
      </c>
      <c r="B179" s="33" t="s">
        <v>442</v>
      </c>
      <c r="C179" s="34" t="s">
        <v>540</v>
      </c>
      <c r="D179" s="35" t="s">
        <v>541</v>
      </c>
      <c r="E179" s="36">
        <v>500000</v>
      </c>
      <c r="F179" s="37">
        <v>327109.67</v>
      </c>
      <c r="G179" s="36">
        <v>31000</v>
      </c>
      <c r="H179" s="37">
        <v>28400</v>
      </c>
      <c r="I179" s="38">
        <v>15000</v>
      </c>
      <c r="J179" s="38">
        <f>E179-(F179+H179+I179)</f>
        <v>129490.33000000002</v>
      </c>
      <c r="K179" s="12"/>
    </row>
    <row r="180" spans="1:11" x14ac:dyDescent="0.2">
      <c r="A180" s="1" t="s">
        <v>3</v>
      </c>
      <c r="B180" s="39"/>
      <c r="C180" s="40"/>
      <c r="D180" s="41" t="s">
        <v>31</v>
      </c>
      <c r="E180" s="42"/>
      <c r="F180" s="43"/>
      <c r="G180" s="42"/>
      <c r="H180" s="43"/>
      <c r="I180" s="44">
        <v>15000</v>
      </c>
      <c r="J180" s="44"/>
      <c r="K180" s="12"/>
    </row>
    <row r="181" spans="1:11" x14ac:dyDescent="0.2">
      <c r="A181" s="1" t="s">
        <v>3</v>
      </c>
      <c r="B181" s="33" t="s">
        <v>442</v>
      </c>
      <c r="C181" s="34" t="s">
        <v>542</v>
      </c>
      <c r="D181" s="35" t="s">
        <v>543</v>
      </c>
      <c r="E181" s="36">
        <v>1850000</v>
      </c>
      <c r="F181" s="37">
        <v>319073.32</v>
      </c>
      <c r="G181" s="36">
        <v>408000</v>
      </c>
      <c r="H181" s="37">
        <v>558000</v>
      </c>
      <c r="I181" s="38">
        <v>800000</v>
      </c>
      <c r="J181" s="38">
        <f>E181-(F181+H181+I181)</f>
        <v>172926.67999999993</v>
      </c>
      <c r="K181" s="12"/>
    </row>
    <row r="182" spans="1:11" x14ac:dyDescent="0.2">
      <c r="A182" s="1" t="s">
        <v>3</v>
      </c>
      <c r="B182" s="39"/>
      <c r="C182" s="40"/>
      <c r="D182" s="41" t="s">
        <v>31</v>
      </c>
      <c r="E182" s="42"/>
      <c r="F182" s="43"/>
      <c r="G182" s="42"/>
      <c r="H182" s="43"/>
      <c r="I182" s="44">
        <v>800000</v>
      </c>
      <c r="J182" s="44"/>
      <c r="K182" s="12"/>
    </row>
    <row r="183" spans="1:11" x14ac:dyDescent="0.2">
      <c r="A183" s="1" t="s">
        <v>3</v>
      </c>
      <c r="B183" s="33" t="s">
        <v>442</v>
      </c>
      <c r="C183" s="34" t="s">
        <v>544</v>
      </c>
      <c r="D183" s="35" t="s">
        <v>545</v>
      </c>
      <c r="E183" s="36">
        <v>814000</v>
      </c>
      <c r="F183" s="37">
        <v>44362.54</v>
      </c>
      <c r="G183" s="36">
        <v>5000</v>
      </c>
      <c r="H183" s="37">
        <v>15000</v>
      </c>
      <c r="I183" s="38">
        <v>20000</v>
      </c>
      <c r="J183" s="38">
        <f>E183-(F183+H183+I183)</f>
        <v>734637.46</v>
      </c>
      <c r="K183" s="12"/>
    </row>
    <row r="184" spans="1:11" x14ac:dyDescent="0.2">
      <c r="A184" s="1" t="s">
        <v>3</v>
      </c>
      <c r="B184" s="39"/>
      <c r="C184" s="40"/>
      <c r="D184" s="41" t="s">
        <v>31</v>
      </c>
      <c r="E184" s="42"/>
      <c r="F184" s="43"/>
      <c r="G184" s="42"/>
      <c r="H184" s="43"/>
      <c r="I184" s="44">
        <v>20000</v>
      </c>
      <c r="J184" s="44"/>
      <c r="K184" s="12"/>
    </row>
    <row r="185" spans="1:11" x14ac:dyDescent="0.2">
      <c r="A185" s="1" t="s">
        <v>3</v>
      </c>
      <c r="B185" s="33" t="s">
        <v>442</v>
      </c>
      <c r="C185" s="34" t="s">
        <v>546</v>
      </c>
      <c r="D185" s="35" t="s">
        <v>547</v>
      </c>
      <c r="E185" s="36">
        <v>1059477</v>
      </c>
      <c r="F185" s="37">
        <v>838849.99</v>
      </c>
      <c r="G185" s="36">
        <v>79057</v>
      </c>
      <c r="H185" s="37">
        <v>93484.5</v>
      </c>
      <c r="I185" s="38">
        <v>95000</v>
      </c>
      <c r="J185" s="38">
        <f>E185-(F185+H185+I185)</f>
        <v>32142.510000000009</v>
      </c>
      <c r="K185" s="12"/>
    </row>
    <row r="186" spans="1:11" x14ac:dyDescent="0.2">
      <c r="A186" s="1" t="s">
        <v>3</v>
      </c>
      <c r="B186" s="39"/>
      <c r="C186" s="40"/>
      <c r="D186" s="41" t="s">
        <v>31</v>
      </c>
      <c r="E186" s="42"/>
      <c r="F186" s="43"/>
      <c r="G186" s="42"/>
      <c r="H186" s="43"/>
      <c r="I186" s="44">
        <v>95000</v>
      </c>
      <c r="J186" s="44"/>
      <c r="K186" s="12"/>
    </row>
    <row r="187" spans="1:11" x14ac:dyDescent="0.2">
      <c r="A187" s="1" t="s">
        <v>3</v>
      </c>
      <c r="B187" s="33" t="s">
        <v>442</v>
      </c>
      <c r="C187" s="34" t="s">
        <v>548</v>
      </c>
      <c r="D187" s="35" t="s">
        <v>549</v>
      </c>
      <c r="E187" s="36">
        <v>42000</v>
      </c>
      <c r="F187" s="37">
        <v>4252.1499999999996</v>
      </c>
      <c r="G187" s="36">
        <v>10700</v>
      </c>
      <c r="H187" s="37">
        <v>10850</v>
      </c>
      <c r="I187" s="38">
        <v>5000</v>
      </c>
      <c r="J187" s="38">
        <f>E187-(F187+H187+I187)</f>
        <v>21897.85</v>
      </c>
      <c r="K187" s="12"/>
    </row>
    <row r="188" spans="1:11" x14ac:dyDescent="0.2">
      <c r="A188" s="1" t="s">
        <v>3</v>
      </c>
      <c r="B188" s="39"/>
      <c r="C188" s="40"/>
      <c r="D188" s="41" t="s">
        <v>31</v>
      </c>
      <c r="E188" s="42"/>
      <c r="F188" s="43"/>
      <c r="G188" s="42"/>
      <c r="H188" s="43"/>
      <c r="I188" s="44">
        <v>5000</v>
      </c>
      <c r="J188" s="44"/>
      <c r="K188" s="12"/>
    </row>
    <row r="189" spans="1:11" x14ac:dyDescent="0.2">
      <c r="A189" s="1" t="s">
        <v>3</v>
      </c>
      <c r="B189" s="33" t="s">
        <v>442</v>
      </c>
      <c r="C189" s="34" t="s">
        <v>550</v>
      </c>
      <c r="D189" s="35" t="s">
        <v>551</v>
      </c>
      <c r="E189" s="36">
        <v>13164.8</v>
      </c>
      <c r="F189" s="37">
        <v>0</v>
      </c>
      <c r="G189" s="36">
        <v>0</v>
      </c>
      <c r="H189" s="37">
        <v>0</v>
      </c>
      <c r="I189" s="38">
        <v>13164.8</v>
      </c>
      <c r="J189" s="38">
        <f>E189-(F189+H189+I189)</f>
        <v>0</v>
      </c>
      <c r="K189" s="12"/>
    </row>
    <row r="190" spans="1:11" x14ac:dyDescent="0.2">
      <c r="A190" s="1" t="s">
        <v>3</v>
      </c>
      <c r="B190" s="39"/>
      <c r="C190" s="40"/>
      <c r="D190" s="41" t="s">
        <v>552</v>
      </c>
      <c r="E190" s="42"/>
      <c r="F190" s="43"/>
      <c r="G190" s="42"/>
      <c r="H190" s="43"/>
      <c r="I190" s="44">
        <v>10880</v>
      </c>
      <c r="J190" s="44"/>
      <c r="K190" s="12"/>
    </row>
    <row r="191" spans="1:11" x14ac:dyDescent="0.2">
      <c r="A191" s="1" t="s">
        <v>3</v>
      </c>
      <c r="B191" s="39"/>
      <c r="C191" s="40"/>
      <c r="D191" s="41" t="s">
        <v>21</v>
      </c>
      <c r="E191" s="42"/>
      <c r="F191" s="43"/>
      <c r="G191" s="42"/>
      <c r="H191" s="43"/>
      <c r="I191" s="44">
        <v>2284.8000000000002</v>
      </c>
      <c r="J191" s="44"/>
      <c r="K191" s="12"/>
    </row>
    <row r="192" spans="1:11" x14ac:dyDescent="0.2">
      <c r="A192" s="1" t="s">
        <v>3</v>
      </c>
      <c r="B192" s="33" t="s">
        <v>442</v>
      </c>
      <c r="C192" s="34" t="s">
        <v>553</v>
      </c>
      <c r="D192" s="35" t="s">
        <v>554</v>
      </c>
      <c r="E192" s="36">
        <v>79992.2</v>
      </c>
      <c r="F192" s="37">
        <v>0</v>
      </c>
      <c r="G192" s="36">
        <v>0</v>
      </c>
      <c r="H192" s="37">
        <v>0</v>
      </c>
      <c r="I192" s="38">
        <v>79629.2</v>
      </c>
      <c r="J192" s="38">
        <f>E192-(F192+H192+I192)</f>
        <v>363</v>
      </c>
      <c r="K192" s="12"/>
    </row>
    <row r="193" spans="1:11" x14ac:dyDescent="0.2">
      <c r="A193" s="1" t="s">
        <v>3</v>
      </c>
      <c r="B193" s="39"/>
      <c r="C193" s="40"/>
      <c r="D193" s="41" t="s">
        <v>441</v>
      </c>
      <c r="E193" s="42"/>
      <c r="F193" s="43"/>
      <c r="G193" s="42"/>
      <c r="H193" s="43"/>
      <c r="I193" s="44">
        <v>9871.4</v>
      </c>
      <c r="J193" s="44"/>
      <c r="K193" s="12"/>
    </row>
    <row r="194" spans="1:11" x14ac:dyDescent="0.2">
      <c r="A194" s="1" t="s">
        <v>3</v>
      </c>
      <c r="B194" s="39"/>
      <c r="C194" s="40"/>
      <c r="D194" s="41" t="s">
        <v>21</v>
      </c>
      <c r="E194" s="42"/>
      <c r="F194" s="43"/>
      <c r="G194" s="42"/>
      <c r="H194" s="43"/>
      <c r="I194" s="44">
        <v>13820</v>
      </c>
      <c r="J194" s="44"/>
      <c r="K194" s="12"/>
    </row>
    <row r="195" spans="1:11" x14ac:dyDescent="0.2">
      <c r="A195" s="1" t="s">
        <v>3</v>
      </c>
      <c r="B195" s="39"/>
      <c r="C195" s="40"/>
      <c r="D195" s="41" t="s">
        <v>478</v>
      </c>
      <c r="E195" s="42"/>
      <c r="F195" s="43"/>
      <c r="G195" s="42"/>
      <c r="H195" s="43"/>
      <c r="I195" s="44">
        <v>55937.8</v>
      </c>
      <c r="J195" s="44"/>
      <c r="K195" s="12"/>
    </row>
    <row r="196" spans="1:11" x14ac:dyDescent="0.2">
      <c r="A196" s="1" t="s">
        <v>3</v>
      </c>
      <c r="B196" s="33" t="s">
        <v>442</v>
      </c>
      <c r="C196" s="34" t="s">
        <v>555</v>
      </c>
      <c r="D196" s="35" t="s">
        <v>556</v>
      </c>
      <c r="E196" s="36">
        <v>202009.8</v>
      </c>
      <c r="F196" s="37">
        <v>0</v>
      </c>
      <c r="G196" s="36">
        <v>0</v>
      </c>
      <c r="H196" s="37">
        <v>0</v>
      </c>
      <c r="I196" s="38">
        <v>100823.4</v>
      </c>
      <c r="J196" s="38">
        <f>E196-(F196+H196+I196)</f>
        <v>101186.4</v>
      </c>
      <c r="K196" s="12"/>
    </row>
    <row r="197" spans="1:11" x14ac:dyDescent="0.2">
      <c r="A197" s="1" t="s">
        <v>3</v>
      </c>
      <c r="B197" s="39"/>
      <c r="C197" s="40"/>
      <c r="D197" s="41" t="s">
        <v>441</v>
      </c>
      <c r="E197" s="42"/>
      <c r="F197" s="43"/>
      <c r="G197" s="42"/>
      <c r="H197" s="43"/>
      <c r="I197" s="44">
        <v>11652.8</v>
      </c>
      <c r="J197" s="44"/>
      <c r="K197" s="12"/>
    </row>
    <row r="198" spans="1:11" x14ac:dyDescent="0.2">
      <c r="A198" s="1" t="s">
        <v>3</v>
      </c>
      <c r="B198" s="39"/>
      <c r="C198" s="40"/>
      <c r="D198" s="41" t="s">
        <v>21</v>
      </c>
      <c r="E198" s="42"/>
      <c r="F198" s="43"/>
      <c r="G198" s="42"/>
      <c r="H198" s="43"/>
      <c r="I198" s="44">
        <v>23138.3</v>
      </c>
      <c r="J198" s="44"/>
      <c r="K198" s="12"/>
    </row>
    <row r="199" spans="1:11" x14ac:dyDescent="0.2">
      <c r="A199" s="1" t="s">
        <v>3</v>
      </c>
      <c r="B199" s="39"/>
      <c r="C199" s="40"/>
      <c r="D199" s="41" t="s">
        <v>478</v>
      </c>
      <c r="E199" s="42"/>
      <c r="F199" s="43"/>
      <c r="G199" s="42"/>
      <c r="H199" s="43"/>
      <c r="I199" s="44">
        <v>66032.3</v>
      </c>
      <c r="J199" s="44"/>
      <c r="K199" s="12"/>
    </row>
    <row r="200" spans="1:11" x14ac:dyDescent="0.2">
      <c r="A200" s="1" t="s">
        <v>3</v>
      </c>
      <c r="B200" s="33" t="s">
        <v>442</v>
      </c>
      <c r="C200" s="34" t="s">
        <v>557</v>
      </c>
      <c r="D200" s="35" t="s">
        <v>558</v>
      </c>
      <c r="E200" s="36">
        <v>8867.1</v>
      </c>
      <c r="F200" s="37">
        <v>0</v>
      </c>
      <c r="G200" s="36">
        <v>0</v>
      </c>
      <c r="H200" s="37">
        <v>0</v>
      </c>
      <c r="I200" s="38">
        <v>2654.6</v>
      </c>
      <c r="J200" s="38">
        <f>E200-(F200+H200+I200)</f>
        <v>6212.5</v>
      </c>
      <c r="K200" s="12"/>
    </row>
    <row r="201" spans="1:11" x14ac:dyDescent="0.2">
      <c r="A201" s="1" t="s">
        <v>3</v>
      </c>
      <c r="B201" s="39"/>
      <c r="C201" s="40"/>
      <c r="D201" s="41" t="s">
        <v>440</v>
      </c>
      <c r="E201" s="42"/>
      <c r="F201" s="43"/>
      <c r="G201" s="42"/>
      <c r="H201" s="43"/>
      <c r="I201" s="44">
        <v>1350.8</v>
      </c>
      <c r="J201" s="44"/>
      <c r="K201" s="12"/>
    </row>
    <row r="202" spans="1:11" x14ac:dyDescent="0.2">
      <c r="A202" s="1" t="s">
        <v>3</v>
      </c>
      <c r="B202" s="39"/>
      <c r="C202" s="40"/>
      <c r="D202" s="41" t="s">
        <v>441</v>
      </c>
      <c r="E202" s="42"/>
      <c r="F202" s="43"/>
      <c r="G202" s="42"/>
      <c r="H202" s="43"/>
      <c r="I202" s="44">
        <v>337.7</v>
      </c>
      <c r="J202" s="44"/>
      <c r="K202" s="12"/>
    </row>
    <row r="203" spans="1:11" x14ac:dyDescent="0.2">
      <c r="A203" s="1" t="s">
        <v>3</v>
      </c>
      <c r="B203" s="39"/>
      <c r="C203" s="40"/>
      <c r="D203" s="41" t="s">
        <v>21</v>
      </c>
      <c r="E203" s="42"/>
      <c r="F203" s="43"/>
      <c r="G203" s="42"/>
      <c r="H203" s="43"/>
      <c r="I203" s="44">
        <v>966.1</v>
      </c>
      <c r="J203" s="44"/>
      <c r="K203" s="12"/>
    </row>
    <row r="204" spans="1:11" x14ac:dyDescent="0.2">
      <c r="A204" s="1" t="s">
        <v>3</v>
      </c>
      <c r="B204" s="33" t="s">
        <v>442</v>
      </c>
      <c r="C204" s="34" t="s">
        <v>559</v>
      </c>
      <c r="D204" s="35" t="s">
        <v>560</v>
      </c>
      <c r="E204" s="36">
        <v>511000</v>
      </c>
      <c r="F204" s="37">
        <v>357956.55</v>
      </c>
      <c r="G204" s="36">
        <v>40000</v>
      </c>
      <c r="H204" s="37">
        <v>43700</v>
      </c>
      <c r="I204" s="38">
        <v>1000</v>
      </c>
      <c r="J204" s="38">
        <f>E204-(F204+H204+I204)</f>
        <v>108343.45000000001</v>
      </c>
      <c r="K204" s="12"/>
    </row>
    <row r="205" spans="1:11" x14ac:dyDescent="0.2">
      <c r="A205" s="1" t="s">
        <v>3</v>
      </c>
      <c r="B205" s="39"/>
      <c r="C205" s="40"/>
      <c r="D205" s="41" t="s">
        <v>31</v>
      </c>
      <c r="E205" s="42"/>
      <c r="F205" s="43"/>
      <c r="G205" s="42"/>
      <c r="H205" s="43"/>
      <c r="I205" s="44">
        <v>1000</v>
      </c>
      <c r="J205" s="44"/>
      <c r="K205" s="12"/>
    </row>
    <row r="206" spans="1:11" x14ac:dyDescent="0.2">
      <c r="A206" s="1" t="s">
        <v>3</v>
      </c>
      <c r="B206" s="33" t="s">
        <v>442</v>
      </c>
      <c r="C206" s="34" t="s">
        <v>561</v>
      </c>
      <c r="D206" s="35" t="s">
        <v>562</v>
      </c>
      <c r="E206" s="36">
        <v>25000</v>
      </c>
      <c r="F206" s="37">
        <v>74.42</v>
      </c>
      <c r="G206" s="36">
        <v>0</v>
      </c>
      <c r="H206" s="37">
        <v>0</v>
      </c>
      <c r="I206" s="38">
        <v>20000</v>
      </c>
      <c r="J206" s="38">
        <f>E206-(F206+H206+I206)</f>
        <v>4925.5800000000017</v>
      </c>
      <c r="K206" s="12"/>
    </row>
    <row r="207" spans="1:11" x14ac:dyDescent="0.2">
      <c r="A207" s="1" t="s">
        <v>3</v>
      </c>
      <c r="B207" s="39"/>
      <c r="C207" s="40"/>
      <c r="D207" s="41" t="s">
        <v>31</v>
      </c>
      <c r="E207" s="42"/>
      <c r="F207" s="43"/>
      <c r="G207" s="42"/>
      <c r="H207" s="43"/>
      <c r="I207" s="44">
        <v>20000</v>
      </c>
      <c r="J207" s="44"/>
      <c r="K207" s="12"/>
    </row>
    <row r="208" spans="1:11" x14ac:dyDescent="0.2">
      <c r="A208" s="1" t="s">
        <v>3</v>
      </c>
      <c r="B208" s="33" t="s">
        <v>442</v>
      </c>
      <c r="C208" s="34" t="s">
        <v>563</v>
      </c>
      <c r="D208" s="35" t="s">
        <v>564</v>
      </c>
      <c r="E208" s="36">
        <v>105512</v>
      </c>
      <c r="F208" s="37">
        <v>41550.22</v>
      </c>
      <c r="G208" s="36">
        <v>0</v>
      </c>
      <c r="H208" s="37">
        <v>200</v>
      </c>
      <c r="I208" s="38">
        <v>1000</v>
      </c>
      <c r="J208" s="38">
        <f>E208-(F208+H208+I208)</f>
        <v>62761.78</v>
      </c>
      <c r="K208" s="12"/>
    </row>
    <row r="209" spans="1:11" x14ac:dyDescent="0.2">
      <c r="A209" s="1" t="s">
        <v>3</v>
      </c>
      <c r="B209" s="39"/>
      <c r="C209" s="40"/>
      <c r="D209" s="41" t="s">
        <v>31</v>
      </c>
      <c r="E209" s="42"/>
      <c r="F209" s="43"/>
      <c r="G209" s="42"/>
      <c r="H209" s="43"/>
      <c r="I209" s="44">
        <v>1000</v>
      </c>
      <c r="J209" s="44"/>
      <c r="K209" s="12"/>
    </row>
    <row r="210" spans="1:11" x14ac:dyDescent="0.2">
      <c r="A210" s="1" t="s">
        <v>3</v>
      </c>
      <c r="B210" s="33" t="s">
        <v>442</v>
      </c>
      <c r="C210" s="34" t="s">
        <v>565</v>
      </c>
      <c r="D210" s="35" t="s">
        <v>566</v>
      </c>
      <c r="E210" s="36">
        <v>97437</v>
      </c>
      <c r="F210" s="37">
        <v>13360.8</v>
      </c>
      <c r="G210" s="36">
        <v>0</v>
      </c>
      <c r="H210" s="37">
        <v>2653</v>
      </c>
      <c r="I210" s="38">
        <v>500</v>
      </c>
      <c r="J210" s="38">
        <f>E210-(F210+H210+I210)</f>
        <v>80923.199999999997</v>
      </c>
      <c r="K210" s="12"/>
    </row>
    <row r="211" spans="1:11" x14ac:dyDescent="0.2">
      <c r="A211" s="1" t="s">
        <v>3</v>
      </c>
      <c r="B211" s="39"/>
      <c r="C211" s="40"/>
      <c r="D211" s="41" t="s">
        <v>31</v>
      </c>
      <c r="E211" s="42"/>
      <c r="F211" s="43"/>
      <c r="G211" s="42"/>
      <c r="H211" s="43"/>
      <c r="I211" s="44">
        <v>500</v>
      </c>
      <c r="J211" s="44"/>
      <c r="K211" s="12"/>
    </row>
    <row r="212" spans="1:11" x14ac:dyDescent="0.2">
      <c r="A212" s="1" t="s">
        <v>3</v>
      </c>
      <c r="B212" s="33" t="s">
        <v>442</v>
      </c>
      <c r="C212" s="34" t="s">
        <v>567</v>
      </c>
      <c r="D212" s="35" t="s">
        <v>568</v>
      </c>
      <c r="E212" s="36">
        <v>33000</v>
      </c>
      <c r="F212" s="37">
        <v>4751.2</v>
      </c>
      <c r="G212" s="36">
        <v>0</v>
      </c>
      <c r="H212" s="37">
        <v>150</v>
      </c>
      <c r="I212" s="38">
        <v>500</v>
      </c>
      <c r="J212" s="38">
        <f>E212-(F212+H212+I212)</f>
        <v>27598.799999999999</v>
      </c>
      <c r="K212" s="12"/>
    </row>
    <row r="213" spans="1:11" x14ac:dyDescent="0.2">
      <c r="A213" s="1" t="s">
        <v>3</v>
      </c>
      <c r="B213" s="39"/>
      <c r="C213" s="40"/>
      <c r="D213" s="41" t="s">
        <v>31</v>
      </c>
      <c r="E213" s="42"/>
      <c r="F213" s="43"/>
      <c r="G213" s="42"/>
      <c r="H213" s="43"/>
      <c r="I213" s="44">
        <v>500</v>
      </c>
      <c r="J213" s="44"/>
      <c r="K213" s="12"/>
    </row>
    <row r="214" spans="1:11" x14ac:dyDescent="0.2">
      <c r="A214" s="1" t="s">
        <v>3</v>
      </c>
      <c r="B214" s="33" t="s">
        <v>442</v>
      </c>
      <c r="C214" s="34" t="s">
        <v>569</v>
      </c>
      <c r="D214" s="35" t="s">
        <v>570</v>
      </c>
      <c r="E214" s="36">
        <v>30000</v>
      </c>
      <c r="F214" s="37">
        <v>1907.2</v>
      </c>
      <c r="G214" s="36">
        <v>3000</v>
      </c>
      <c r="H214" s="37">
        <v>3000</v>
      </c>
      <c r="I214" s="38">
        <v>24000</v>
      </c>
      <c r="J214" s="38">
        <f>E214-(F214+H214+I214)</f>
        <v>1092.7999999999993</v>
      </c>
      <c r="K214" s="12"/>
    </row>
    <row r="215" spans="1:11" x14ac:dyDescent="0.2">
      <c r="A215" s="1" t="s">
        <v>3</v>
      </c>
      <c r="B215" s="39"/>
      <c r="C215" s="40"/>
      <c r="D215" s="41" t="s">
        <v>31</v>
      </c>
      <c r="E215" s="42"/>
      <c r="F215" s="43"/>
      <c r="G215" s="42"/>
      <c r="H215" s="43"/>
      <c r="I215" s="44">
        <v>24000</v>
      </c>
      <c r="J215" s="44"/>
      <c r="K215" s="12"/>
    </row>
    <row r="216" spans="1:11" x14ac:dyDescent="0.2">
      <c r="A216" s="1" t="s">
        <v>3</v>
      </c>
      <c r="B216" s="33" t="s">
        <v>442</v>
      </c>
      <c r="C216" s="34" t="s">
        <v>571</v>
      </c>
      <c r="D216" s="35" t="s">
        <v>572</v>
      </c>
      <c r="E216" s="36">
        <v>100000</v>
      </c>
      <c r="F216" s="37">
        <v>3474.09</v>
      </c>
      <c r="G216" s="36">
        <v>1036</v>
      </c>
      <c r="H216" s="37">
        <v>1186</v>
      </c>
      <c r="I216" s="38">
        <v>500</v>
      </c>
      <c r="J216" s="38">
        <f>E216-(F216+H216+I216)</f>
        <v>94839.91</v>
      </c>
      <c r="K216" s="12"/>
    </row>
    <row r="217" spans="1:11" x14ac:dyDescent="0.2">
      <c r="A217" s="1" t="s">
        <v>3</v>
      </c>
      <c r="B217" s="39"/>
      <c r="C217" s="40"/>
      <c r="D217" s="41" t="s">
        <v>31</v>
      </c>
      <c r="E217" s="42"/>
      <c r="F217" s="43"/>
      <c r="G217" s="42"/>
      <c r="H217" s="43"/>
      <c r="I217" s="44">
        <v>500</v>
      </c>
      <c r="J217" s="44"/>
      <c r="K217" s="12"/>
    </row>
    <row r="218" spans="1:11" x14ac:dyDescent="0.2">
      <c r="A218" s="1" t="s">
        <v>3</v>
      </c>
      <c r="B218" s="33" t="s">
        <v>442</v>
      </c>
      <c r="C218" s="34" t="s">
        <v>573</v>
      </c>
      <c r="D218" s="35" t="s">
        <v>574</v>
      </c>
      <c r="E218" s="36">
        <v>2603000</v>
      </c>
      <c r="F218" s="37">
        <v>3210.61</v>
      </c>
      <c r="G218" s="36">
        <v>5000</v>
      </c>
      <c r="H218" s="37">
        <v>35990</v>
      </c>
      <c r="I218" s="38">
        <v>20000</v>
      </c>
      <c r="J218" s="38">
        <f>E218-(F218+H218+I218)</f>
        <v>2543799.39</v>
      </c>
      <c r="K218" s="12"/>
    </row>
    <row r="219" spans="1:11" x14ac:dyDescent="0.2">
      <c r="A219" s="1" t="s">
        <v>3</v>
      </c>
      <c r="B219" s="39"/>
      <c r="C219" s="40"/>
      <c r="D219" s="41" t="s">
        <v>31</v>
      </c>
      <c r="E219" s="42"/>
      <c r="F219" s="43"/>
      <c r="G219" s="42"/>
      <c r="H219" s="43"/>
      <c r="I219" s="44">
        <v>20000</v>
      </c>
      <c r="J219" s="44"/>
      <c r="K219" s="12"/>
    </row>
    <row r="220" spans="1:11" x14ac:dyDescent="0.2">
      <c r="A220" s="1" t="s">
        <v>3</v>
      </c>
      <c r="B220" s="33" t="s">
        <v>442</v>
      </c>
      <c r="C220" s="34" t="s">
        <v>575</v>
      </c>
      <c r="D220" s="35" t="s">
        <v>576</v>
      </c>
      <c r="E220" s="36">
        <v>250000</v>
      </c>
      <c r="F220" s="37">
        <v>182583.02</v>
      </c>
      <c r="G220" s="36">
        <v>5100</v>
      </c>
      <c r="H220" s="37">
        <v>6400</v>
      </c>
      <c r="I220" s="38">
        <v>60000</v>
      </c>
      <c r="J220" s="38">
        <f>E220-(F220+H220+I220)</f>
        <v>1016.9800000000105</v>
      </c>
      <c r="K220" s="12"/>
    </row>
    <row r="221" spans="1:11" x14ac:dyDescent="0.2">
      <c r="A221" s="1" t="s">
        <v>3</v>
      </c>
      <c r="B221" s="39"/>
      <c r="C221" s="40"/>
      <c r="D221" s="41" t="s">
        <v>31</v>
      </c>
      <c r="E221" s="42"/>
      <c r="F221" s="43"/>
      <c r="G221" s="42"/>
      <c r="H221" s="43"/>
      <c r="I221" s="44">
        <v>60000</v>
      </c>
      <c r="J221" s="44"/>
      <c r="K221" s="12"/>
    </row>
    <row r="222" spans="1:11" x14ac:dyDescent="0.2">
      <c r="A222" s="1" t="s">
        <v>3</v>
      </c>
      <c r="B222" s="33" t="s">
        <v>442</v>
      </c>
      <c r="C222" s="34" t="s">
        <v>577</v>
      </c>
      <c r="D222" s="35" t="s">
        <v>578</v>
      </c>
      <c r="E222" s="36">
        <v>107000</v>
      </c>
      <c r="F222" s="37">
        <v>2677.92</v>
      </c>
      <c r="G222" s="36">
        <v>20000</v>
      </c>
      <c r="H222" s="37">
        <v>42500</v>
      </c>
      <c r="I222" s="38">
        <v>65000</v>
      </c>
      <c r="J222" s="38">
        <f>E222-(F222+H222+I222)</f>
        <v>-3177.9199999999983</v>
      </c>
      <c r="K222" s="12"/>
    </row>
    <row r="223" spans="1:11" x14ac:dyDescent="0.2">
      <c r="A223" s="1" t="s">
        <v>3</v>
      </c>
      <c r="B223" s="39"/>
      <c r="C223" s="40"/>
      <c r="D223" s="41" t="s">
        <v>31</v>
      </c>
      <c r="E223" s="42"/>
      <c r="F223" s="43"/>
      <c r="G223" s="42"/>
      <c r="H223" s="43"/>
      <c r="I223" s="44">
        <v>65000</v>
      </c>
      <c r="J223" s="44"/>
      <c r="K223" s="12"/>
    </row>
    <row r="224" spans="1:11" x14ac:dyDescent="0.2">
      <c r="A224" s="1" t="s">
        <v>3</v>
      </c>
      <c r="B224" s="33" t="s">
        <v>442</v>
      </c>
      <c r="C224" s="34" t="s">
        <v>579</v>
      </c>
      <c r="D224" s="35" t="s">
        <v>580</v>
      </c>
      <c r="E224" s="36">
        <v>87437</v>
      </c>
      <c r="F224" s="37">
        <v>27454.15</v>
      </c>
      <c r="G224" s="36">
        <v>5000</v>
      </c>
      <c r="H224" s="37">
        <v>5600</v>
      </c>
      <c r="I224" s="38">
        <v>2000</v>
      </c>
      <c r="J224" s="38">
        <f>E224-(F224+H224+I224)</f>
        <v>52382.85</v>
      </c>
      <c r="K224" s="12"/>
    </row>
    <row r="225" spans="1:11" x14ac:dyDescent="0.2">
      <c r="A225" s="1" t="s">
        <v>3</v>
      </c>
      <c r="B225" s="39"/>
      <c r="C225" s="40"/>
      <c r="D225" s="41" t="s">
        <v>31</v>
      </c>
      <c r="E225" s="42"/>
      <c r="F225" s="43"/>
      <c r="G225" s="42"/>
      <c r="H225" s="43"/>
      <c r="I225" s="44">
        <v>2000</v>
      </c>
      <c r="J225" s="44"/>
      <c r="K225" s="12"/>
    </row>
    <row r="226" spans="1:11" x14ac:dyDescent="0.2">
      <c r="A226" s="1" t="s">
        <v>3</v>
      </c>
      <c r="B226" s="33" t="s">
        <v>442</v>
      </c>
      <c r="C226" s="34" t="s">
        <v>581</v>
      </c>
      <c r="D226" s="35" t="s">
        <v>582</v>
      </c>
      <c r="E226" s="36">
        <v>73100</v>
      </c>
      <c r="F226" s="37">
        <v>22307.9</v>
      </c>
      <c r="G226" s="36">
        <v>8000</v>
      </c>
      <c r="H226" s="37">
        <v>8818</v>
      </c>
      <c r="I226" s="38">
        <v>5000</v>
      </c>
      <c r="J226" s="38">
        <f>E226-(F226+H226+I226)</f>
        <v>36974.1</v>
      </c>
      <c r="K226" s="12"/>
    </row>
    <row r="227" spans="1:11" x14ac:dyDescent="0.2">
      <c r="A227" s="1" t="s">
        <v>3</v>
      </c>
      <c r="B227" s="39"/>
      <c r="C227" s="40"/>
      <c r="D227" s="41" t="s">
        <v>31</v>
      </c>
      <c r="E227" s="42"/>
      <c r="F227" s="43"/>
      <c r="G227" s="42"/>
      <c r="H227" s="43"/>
      <c r="I227" s="44">
        <v>5000</v>
      </c>
      <c r="J227" s="44"/>
      <c r="K227" s="12"/>
    </row>
    <row r="228" spans="1:11" x14ac:dyDescent="0.2">
      <c r="A228" s="1" t="s">
        <v>3</v>
      </c>
      <c r="B228" s="33" t="s">
        <v>442</v>
      </c>
      <c r="C228" s="34" t="s">
        <v>583</v>
      </c>
      <c r="D228" s="35" t="s">
        <v>584</v>
      </c>
      <c r="E228" s="36">
        <v>969000</v>
      </c>
      <c r="F228" s="37">
        <v>727326.54</v>
      </c>
      <c r="G228" s="36">
        <v>53150</v>
      </c>
      <c r="H228" s="37">
        <v>588753.69999999995</v>
      </c>
      <c r="I228" s="38">
        <v>100000</v>
      </c>
      <c r="J228" s="38">
        <f>E228-(F228+H228+I228)</f>
        <v>-447080.24</v>
      </c>
      <c r="K228" s="12"/>
    </row>
    <row r="229" spans="1:11" x14ac:dyDescent="0.2">
      <c r="A229" s="1" t="s">
        <v>3</v>
      </c>
      <c r="B229" s="39"/>
      <c r="C229" s="40"/>
      <c r="D229" s="41" t="s">
        <v>478</v>
      </c>
      <c r="E229" s="42"/>
      <c r="F229" s="43"/>
      <c r="G229" s="42"/>
      <c r="H229" s="43"/>
      <c r="I229" s="44">
        <v>32670</v>
      </c>
      <c r="J229" s="44"/>
      <c r="K229" s="12"/>
    </row>
    <row r="230" spans="1:11" x14ac:dyDescent="0.2">
      <c r="A230" s="1" t="s">
        <v>3</v>
      </c>
      <c r="B230" s="39"/>
      <c r="C230" s="40"/>
      <c r="D230" s="41" t="s">
        <v>31</v>
      </c>
      <c r="E230" s="42"/>
      <c r="F230" s="43"/>
      <c r="G230" s="42"/>
      <c r="H230" s="43"/>
      <c r="I230" s="44">
        <v>67330</v>
      </c>
      <c r="J230" s="44"/>
      <c r="K230" s="12"/>
    </row>
    <row r="231" spans="1:11" x14ac:dyDescent="0.2">
      <c r="A231" s="1" t="s">
        <v>3</v>
      </c>
      <c r="B231" s="33" t="s">
        <v>442</v>
      </c>
      <c r="C231" s="34" t="s">
        <v>585</v>
      </c>
      <c r="D231" s="35" t="s">
        <v>586</v>
      </c>
      <c r="E231" s="36">
        <v>498000</v>
      </c>
      <c r="F231" s="37">
        <v>7.02</v>
      </c>
      <c r="G231" s="36">
        <v>5000</v>
      </c>
      <c r="H231" s="37">
        <v>7990</v>
      </c>
      <c r="I231" s="38">
        <v>1000</v>
      </c>
      <c r="J231" s="38">
        <f>E231-(F231+H231+I231)</f>
        <v>489002.98</v>
      </c>
      <c r="K231" s="12"/>
    </row>
    <row r="232" spans="1:11" x14ac:dyDescent="0.2">
      <c r="A232" s="1" t="s">
        <v>3</v>
      </c>
      <c r="B232" s="39"/>
      <c r="C232" s="40"/>
      <c r="D232" s="41" t="s">
        <v>31</v>
      </c>
      <c r="E232" s="42"/>
      <c r="F232" s="43"/>
      <c r="G232" s="42"/>
      <c r="H232" s="43"/>
      <c r="I232" s="44">
        <v>1000</v>
      </c>
      <c r="J232" s="44"/>
      <c r="K232" s="12"/>
    </row>
    <row r="233" spans="1:11" x14ac:dyDescent="0.2">
      <c r="A233" s="1" t="s">
        <v>3</v>
      </c>
      <c r="B233" s="33" t="s">
        <v>442</v>
      </c>
      <c r="C233" s="34" t="s">
        <v>587</v>
      </c>
      <c r="D233" s="35" t="s">
        <v>588</v>
      </c>
      <c r="E233" s="36">
        <v>68500</v>
      </c>
      <c r="F233" s="37">
        <v>105.8</v>
      </c>
      <c r="G233" s="36">
        <v>2000</v>
      </c>
      <c r="H233" s="37">
        <v>4000</v>
      </c>
      <c r="I233" s="38">
        <v>12350</v>
      </c>
      <c r="J233" s="38">
        <f>E233-(F233+H233+I233)</f>
        <v>52044.2</v>
      </c>
      <c r="K233" s="12"/>
    </row>
    <row r="234" spans="1:11" x14ac:dyDescent="0.2">
      <c r="A234" s="1" t="s">
        <v>3</v>
      </c>
      <c r="B234" s="39"/>
      <c r="C234" s="40"/>
      <c r="D234" s="41" t="s">
        <v>31</v>
      </c>
      <c r="E234" s="42"/>
      <c r="F234" s="43"/>
      <c r="G234" s="42"/>
      <c r="H234" s="43"/>
      <c r="I234" s="44">
        <v>12350</v>
      </c>
      <c r="J234" s="44"/>
      <c r="K234" s="12"/>
    </row>
    <row r="235" spans="1:11" x14ac:dyDescent="0.2">
      <c r="A235" s="1" t="s">
        <v>3</v>
      </c>
      <c r="B235" s="33" t="s">
        <v>442</v>
      </c>
      <c r="C235" s="34" t="s">
        <v>589</v>
      </c>
      <c r="D235" s="35" t="s">
        <v>590</v>
      </c>
      <c r="E235" s="36">
        <v>41000</v>
      </c>
      <c r="F235" s="37">
        <v>838.71</v>
      </c>
      <c r="G235" s="36">
        <v>200</v>
      </c>
      <c r="H235" s="37">
        <v>1240</v>
      </c>
      <c r="I235" s="38">
        <v>1238</v>
      </c>
      <c r="J235" s="38">
        <f>E235-(F235+H235+I235)</f>
        <v>37683.29</v>
      </c>
      <c r="K235" s="12"/>
    </row>
    <row r="236" spans="1:11" x14ac:dyDescent="0.2">
      <c r="A236" s="1" t="s">
        <v>3</v>
      </c>
      <c r="B236" s="39"/>
      <c r="C236" s="40"/>
      <c r="D236" s="41" t="s">
        <v>31</v>
      </c>
      <c r="E236" s="42"/>
      <c r="F236" s="43"/>
      <c r="G236" s="42"/>
      <c r="H236" s="43"/>
      <c r="I236" s="44">
        <v>1238</v>
      </c>
      <c r="J236" s="44"/>
      <c r="K236" s="12"/>
    </row>
    <row r="237" spans="1:11" x14ac:dyDescent="0.2">
      <c r="A237" s="1" t="s">
        <v>3</v>
      </c>
      <c r="B237" s="33" t="s">
        <v>442</v>
      </c>
      <c r="C237" s="34" t="s">
        <v>591</v>
      </c>
      <c r="D237" s="35" t="s">
        <v>592</v>
      </c>
      <c r="E237" s="36">
        <v>51500</v>
      </c>
      <c r="F237" s="37">
        <v>2301.7199999999998</v>
      </c>
      <c r="G237" s="36">
        <v>2000</v>
      </c>
      <c r="H237" s="37">
        <v>4000</v>
      </c>
      <c r="I237" s="38">
        <v>30000</v>
      </c>
      <c r="J237" s="38">
        <f>E237-(F237+H237+I237)</f>
        <v>15198.279999999999</v>
      </c>
      <c r="K237" s="12"/>
    </row>
    <row r="238" spans="1:11" x14ac:dyDescent="0.2">
      <c r="A238" s="1" t="s">
        <v>3</v>
      </c>
      <c r="B238" s="39"/>
      <c r="C238" s="40"/>
      <c r="D238" s="41" t="s">
        <v>478</v>
      </c>
      <c r="E238" s="42"/>
      <c r="F238" s="43"/>
      <c r="G238" s="42"/>
      <c r="H238" s="43"/>
      <c r="I238" s="44">
        <v>28500</v>
      </c>
      <c r="J238" s="44"/>
      <c r="K238" s="12"/>
    </row>
    <row r="239" spans="1:11" x14ac:dyDescent="0.2">
      <c r="A239" s="1" t="s">
        <v>3</v>
      </c>
      <c r="B239" s="39"/>
      <c r="C239" s="40"/>
      <c r="D239" s="41" t="s">
        <v>31</v>
      </c>
      <c r="E239" s="42"/>
      <c r="F239" s="43"/>
      <c r="G239" s="42"/>
      <c r="H239" s="43"/>
      <c r="I239" s="44">
        <v>1500</v>
      </c>
      <c r="J239" s="44"/>
      <c r="K239" s="12"/>
    </row>
    <row r="240" spans="1:11" x14ac:dyDescent="0.2">
      <c r="A240" s="1" t="s">
        <v>3</v>
      </c>
      <c r="B240" s="33" t="s">
        <v>442</v>
      </c>
      <c r="C240" s="34" t="s">
        <v>593</v>
      </c>
      <c r="D240" s="35" t="s">
        <v>594</v>
      </c>
      <c r="E240" s="36">
        <v>10000</v>
      </c>
      <c r="F240" s="37">
        <v>815.98</v>
      </c>
      <c r="G240" s="36">
        <v>6000</v>
      </c>
      <c r="H240" s="37">
        <v>6000</v>
      </c>
      <c r="I240" s="38">
        <v>700</v>
      </c>
      <c r="J240" s="38">
        <f>E240-(F240+H240+I240)</f>
        <v>2484.0200000000004</v>
      </c>
      <c r="K240" s="12"/>
    </row>
    <row r="241" spans="1:11" x14ac:dyDescent="0.2">
      <c r="A241" s="1" t="s">
        <v>3</v>
      </c>
      <c r="B241" s="39"/>
      <c r="C241" s="40"/>
      <c r="D241" s="41" t="s">
        <v>31</v>
      </c>
      <c r="E241" s="42"/>
      <c r="F241" s="43"/>
      <c r="G241" s="42"/>
      <c r="H241" s="43"/>
      <c r="I241" s="44">
        <v>700</v>
      </c>
      <c r="J241" s="44"/>
      <c r="K241" s="12"/>
    </row>
    <row r="242" spans="1:11" x14ac:dyDescent="0.2">
      <c r="A242" s="1" t="s">
        <v>3</v>
      </c>
      <c r="B242" s="33" t="s">
        <v>442</v>
      </c>
      <c r="C242" s="34" t="s">
        <v>595</v>
      </c>
      <c r="D242" s="35" t="s">
        <v>596</v>
      </c>
      <c r="E242" s="36">
        <v>12400</v>
      </c>
      <c r="F242" s="37">
        <v>1499.19</v>
      </c>
      <c r="G242" s="36">
        <v>500</v>
      </c>
      <c r="H242" s="37">
        <v>1200</v>
      </c>
      <c r="I242" s="38">
        <v>1000</v>
      </c>
      <c r="J242" s="38">
        <f>E242-(F242+H242+I242)</f>
        <v>8700.81</v>
      </c>
      <c r="K242" s="12"/>
    </row>
    <row r="243" spans="1:11" x14ac:dyDescent="0.2">
      <c r="A243" s="1" t="s">
        <v>3</v>
      </c>
      <c r="B243" s="39"/>
      <c r="C243" s="40"/>
      <c r="D243" s="41" t="s">
        <v>31</v>
      </c>
      <c r="E243" s="42"/>
      <c r="F243" s="43"/>
      <c r="G243" s="42"/>
      <c r="H243" s="43"/>
      <c r="I243" s="44">
        <v>1000</v>
      </c>
      <c r="J243" s="44"/>
      <c r="K243" s="12"/>
    </row>
    <row r="244" spans="1:11" x14ac:dyDescent="0.2">
      <c r="A244" s="1" t="s">
        <v>3</v>
      </c>
      <c r="B244" s="33" t="s">
        <v>442</v>
      </c>
      <c r="C244" s="34" t="s">
        <v>597</v>
      </c>
      <c r="D244" s="35" t="s">
        <v>598</v>
      </c>
      <c r="E244" s="36">
        <v>16400</v>
      </c>
      <c r="F244" s="37">
        <v>219.01</v>
      </c>
      <c r="G244" s="36">
        <v>0</v>
      </c>
      <c r="H244" s="37">
        <v>0</v>
      </c>
      <c r="I244" s="38">
        <v>1000</v>
      </c>
      <c r="J244" s="38">
        <f>E244-(F244+H244+I244)</f>
        <v>15180.99</v>
      </c>
      <c r="K244" s="12"/>
    </row>
    <row r="245" spans="1:11" x14ac:dyDescent="0.2">
      <c r="A245" s="1" t="s">
        <v>3</v>
      </c>
      <c r="B245" s="39"/>
      <c r="C245" s="40"/>
      <c r="D245" s="41" t="s">
        <v>31</v>
      </c>
      <c r="E245" s="42"/>
      <c r="F245" s="43"/>
      <c r="G245" s="42"/>
      <c r="H245" s="43"/>
      <c r="I245" s="44">
        <v>1000</v>
      </c>
      <c r="J245" s="44"/>
      <c r="K245" s="12"/>
    </row>
    <row r="246" spans="1:11" x14ac:dyDescent="0.2">
      <c r="A246" s="1" t="s">
        <v>3</v>
      </c>
      <c r="B246" s="33" t="s">
        <v>442</v>
      </c>
      <c r="C246" s="34" t="s">
        <v>599</v>
      </c>
      <c r="D246" s="35" t="s">
        <v>600</v>
      </c>
      <c r="E246" s="36">
        <v>24500</v>
      </c>
      <c r="F246" s="37">
        <v>2749.63</v>
      </c>
      <c r="G246" s="36">
        <v>2000</v>
      </c>
      <c r="H246" s="37">
        <v>2700</v>
      </c>
      <c r="I246" s="38">
        <v>200</v>
      </c>
      <c r="J246" s="38">
        <f>E246-(F246+H246+I246)</f>
        <v>18850.37</v>
      </c>
      <c r="K246" s="12"/>
    </row>
    <row r="247" spans="1:11" x14ac:dyDescent="0.2">
      <c r="A247" s="1" t="s">
        <v>3</v>
      </c>
      <c r="B247" s="39"/>
      <c r="C247" s="40"/>
      <c r="D247" s="41" t="s">
        <v>31</v>
      </c>
      <c r="E247" s="42"/>
      <c r="F247" s="43"/>
      <c r="G247" s="42"/>
      <c r="H247" s="43"/>
      <c r="I247" s="44">
        <v>200</v>
      </c>
      <c r="J247" s="44"/>
      <c r="K247" s="12"/>
    </row>
    <row r="248" spans="1:11" x14ac:dyDescent="0.2">
      <c r="A248" s="1" t="s">
        <v>3</v>
      </c>
      <c r="B248" s="33" t="s">
        <v>442</v>
      </c>
      <c r="C248" s="34" t="s">
        <v>601</v>
      </c>
      <c r="D248" s="35" t="s">
        <v>602</v>
      </c>
      <c r="E248" s="36">
        <v>50100</v>
      </c>
      <c r="F248" s="37">
        <v>208.25</v>
      </c>
      <c r="G248" s="36">
        <v>4000</v>
      </c>
      <c r="H248" s="37">
        <v>4000</v>
      </c>
      <c r="I248" s="38">
        <v>19530</v>
      </c>
      <c r="J248" s="38">
        <f>E248-(F248+H248+I248)</f>
        <v>26361.75</v>
      </c>
      <c r="K248" s="12"/>
    </row>
    <row r="249" spans="1:11" x14ac:dyDescent="0.2">
      <c r="A249" s="1" t="s">
        <v>3</v>
      </c>
      <c r="B249" s="39"/>
      <c r="C249" s="40"/>
      <c r="D249" s="41" t="s">
        <v>478</v>
      </c>
      <c r="E249" s="42"/>
      <c r="F249" s="43"/>
      <c r="G249" s="42"/>
      <c r="H249" s="43"/>
      <c r="I249" s="44">
        <v>18530</v>
      </c>
      <c r="J249" s="44"/>
      <c r="K249" s="12"/>
    </row>
    <row r="250" spans="1:11" x14ac:dyDescent="0.2">
      <c r="A250" s="1" t="s">
        <v>3</v>
      </c>
      <c r="B250" s="39"/>
      <c r="C250" s="40"/>
      <c r="D250" s="41" t="s">
        <v>31</v>
      </c>
      <c r="E250" s="42"/>
      <c r="F250" s="43"/>
      <c r="G250" s="42"/>
      <c r="H250" s="43"/>
      <c r="I250" s="44">
        <v>1000</v>
      </c>
      <c r="J250" s="44"/>
      <c r="K250" s="12"/>
    </row>
    <row r="251" spans="1:11" x14ac:dyDescent="0.2">
      <c r="A251" s="1" t="s">
        <v>3</v>
      </c>
      <c r="B251" s="33" t="s">
        <v>442</v>
      </c>
      <c r="C251" s="34" t="s">
        <v>603</v>
      </c>
      <c r="D251" s="35" t="s">
        <v>604</v>
      </c>
      <c r="E251" s="36">
        <v>16000</v>
      </c>
      <c r="F251" s="37">
        <v>232.73</v>
      </c>
      <c r="G251" s="36">
        <v>15000</v>
      </c>
      <c r="H251" s="37">
        <v>15300</v>
      </c>
      <c r="I251" s="38">
        <v>1000</v>
      </c>
      <c r="J251" s="38">
        <f>E251-(F251+H251+I251)</f>
        <v>-532.72999999999956</v>
      </c>
      <c r="K251" s="12"/>
    </row>
    <row r="252" spans="1:11" x14ac:dyDescent="0.2">
      <c r="A252" s="1" t="s">
        <v>3</v>
      </c>
      <c r="B252" s="39"/>
      <c r="C252" s="40"/>
      <c r="D252" s="41" t="s">
        <v>31</v>
      </c>
      <c r="E252" s="42"/>
      <c r="F252" s="43"/>
      <c r="G252" s="42"/>
      <c r="H252" s="43"/>
      <c r="I252" s="44">
        <v>1000</v>
      </c>
      <c r="J252" s="44"/>
      <c r="K252" s="12"/>
    </row>
    <row r="253" spans="1:11" x14ac:dyDescent="0.2">
      <c r="A253" s="1" t="s">
        <v>3</v>
      </c>
      <c r="B253" s="33" t="s">
        <v>442</v>
      </c>
      <c r="C253" s="34" t="s">
        <v>605</v>
      </c>
      <c r="D253" s="35" t="s">
        <v>606</v>
      </c>
      <c r="E253" s="36">
        <v>56500</v>
      </c>
      <c r="F253" s="37">
        <v>4828.1400000000003</v>
      </c>
      <c r="G253" s="36">
        <v>33000</v>
      </c>
      <c r="H253" s="37">
        <v>34000</v>
      </c>
      <c r="I253" s="38">
        <v>1000</v>
      </c>
      <c r="J253" s="38">
        <f>E253-(F253+H253+I253)</f>
        <v>16671.86</v>
      </c>
      <c r="K253" s="12"/>
    </row>
    <row r="254" spans="1:11" x14ac:dyDescent="0.2">
      <c r="A254" s="1" t="s">
        <v>3</v>
      </c>
      <c r="B254" s="39"/>
      <c r="C254" s="40"/>
      <c r="D254" s="41" t="s">
        <v>31</v>
      </c>
      <c r="E254" s="42"/>
      <c r="F254" s="43"/>
      <c r="G254" s="42"/>
      <c r="H254" s="43"/>
      <c r="I254" s="44">
        <v>1000</v>
      </c>
      <c r="J254" s="44"/>
      <c r="K254" s="12"/>
    </row>
    <row r="255" spans="1:11" x14ac:dyDescent="0.2">
      <c r="A255" s="1" t="s">
        <v>3</v>
      </c>
      <c r="B255" s="33" t="s">
        <v>442</v>
      </c>
      <c r="C255" s="34" t="s">
        <v>607</v>
      </c>
      <c r="D255" s="35" t="s">
        <v>608</v>
      </c>
      <c r="E255" s="36">
        <v>100000</v>
      </c>
      <c r="F255" s="37">
        <v>21389.41</v>
      </c>
      <c r="G255" s="36">
        <v>4000</v>
      </c>
      <c r="H255" s="37">
        <v>9210</v>
      </c>
      <c r="I255" s="38">
        <v>3000</v>
      </c>
      <c r="J255" s="38">
        <f>E255-(F255+H255+I255)</f>
        <v>66400.59</v>
      </c>
      <c r="K255" s="12"/>
    </row>
    <row r="256" spans="1:11" x14ac:dyDescent="0.2">
      <c r="A256" s="1" t="s">
        <v>3</v>
      </c>
      <c r="B256" s="39"/>
      <c r="C256" s="40"/>
      <c r="D256" s="41" t="s">
        <v>31</v>
      </c>
      <c r="E256" s="42"/>
      <c r="F256" s="43"/>
      <c r="G256" s="42"/>
      <c r="H256" s="43"/>
      <c r="I256" s="44">
        <v>3000</v>
      </c>
      <c r="J256" s="44"/>
      <c r="K256" s="12"/>
    </row>
    <row r="257" spans="1:11" x14ac:dyDescent="0.2">
      <c r="A257" s="1" t="s">
        <v>3</v>
      </c>
      <c r="B257" s="33" t="s">
        <v>442</v>
      </c>
      <c r="C257" s="34" t="s">
        <v>609</v>
      </c>
      <c r="D257" s="35" t="s">
        <v>610</v>
      </c>
      <c r="E257" s="36">
        <v>200000</v>
      </c>
      <c r="F257" s="37">
        <v>2098.2600000000002</v>
      </c>
      <c r="G257" s="36">
        <v>8000</v>
      </c>
      <c r="H257" s="37">
        <v>8900</v>
      </c>
      <c r="I257" s="38">
        <v>8000</v>
      </c>
      <c r="J257" s="38">
        <f>E257-(F257+H257+I257)</f>
        <v>181001.74</v>
      </c>
      <c r="K257" s="12"/>
    </row>
    <row r="258" spans="1:11" x14ac:dyDescent="0.2">
      <c r="A258" s="1" t="s">
        <v>3</v>
      </c>
      <c r="B258" s="39"/>
      <c r="C258" s="40"/>
      <c r="D258" s="41" t="s">
        <v>31</v>
      </c>
      <c r="E258" s="42"/>
      <c r="F258" s="43"/>
      <c r="G258" s="42"/>
      <c r="H258" s="43"/>
      <c r="I258" s="44">
        <v>8000</v>
      </c>
      <c r="J258" s="44"/>
      <c r="K258" s="12"/>
    </row>
    <row r="259" spans="1:11" x14ac:dyDescent="0.2">
      <c r="A259" s="1" t="s">
        <v>3</v>
      </c>
      <c r="B259" s="33" t="s">
        <v>442</v>
      </c>
      <c r="C259" s="34" t="s">
        <v>611</v>
      </c>
      <c r="D259" s="35" t="s">
        <v>612</v>
      </c>
      <c r="E259" s="36">
        <v>200000</v>
      </c>
      <c r="F259" s="37">
        <v>19572.439999999999</v>
      </c>
      <c r="G259" s="36">
        <v>20000</v>
      </c>
      <c r="H259" s="37">
        <v>20350</v>
      </c>
      <c r="I259" s="38">
        <v>15000</v>
      </c>
      <c r="J259" s="38">
        <f>E259-(F259+H259+I259)</f>
        <v>145077.56</v>
      </c>
      <c r="K259" s="12"/>
    </row>
    <row r="260" spans="1:11" x14ac:dyDescent="0.2">
      <c r="A260" s="1" t="s">
        <v>3</v>
      </c>
      <c r="B260" s="39"/>
      <c r="C260" s="40"/>
      <c r="D260" s="41" t="s">
        <v>31</v>
      </c>
      <c r="E260" s="42"/>
      <c r="F260" s="43"/>
      <c r="G260" s="42"/>
      <c r="H260" s="43"/>
      <c r="I260" s="44">
        <v>15000</v>
      </c>
      <c r="J260" s="44"/>
      <c r="K260" s="12"/>
    </row>
    <row r="261" spans="1:11" x14ac:dyDescent="0.2">
      <c r="A261" s="1" t="s">
        <v>3</v>
      </c>
      <c r="B261" s="33" t="s">
        <v>442</v>
      </c>
      <c r="C261" s="34" t="s">
        <v>613</v>
      </c>
      <c r="D261" s="35" t="s">
        <v>614</v>
      </c>
      <c r="E261" s="36">
        <v>26000</v>
      </c>
      <c r="F261" s="37">
        <v>1506.42</v>
      </c>
      <c r="G261" s="36">
        <v>550</v>
      </c>
      <c r="H261" s="37">
        <v>725</v>
      </c>
      <c r="I261" s="38">
        <v>12000</v>
      </c>
      <c r="J261" s="38">
        <f>E261-(F261+H261+I261)</f>
        <v>11768.58</v>
      </c>
      <c r="K261" s="12"/>
    </row>
    <row r="262" spans="1:11" x14ac:dyDescent="0.2">
      <c r="A262" s="1" t="s">
        <v>3</v>
      </c>
      <c r="B262" s="39"/>
      <c r="C262" s="40"/>
      <c r="D262" s="41" t="s">
        <v>31</v>
      </c>
      <c r="E262" s="42"/>
      <c r="F262" s="43"/>
      <c r="G262" s="42"/>
      <c r="H262" s="43"/>
      <c r="I262" s="44">
        <v>12000</v>
      </c>
      <c r="J262" s="44"/>
      <c r="K262" s="12"/>
    </row>
    <row r="263" spans="1:11" x14ac:dyDescent="0.2">
      <c r="A263" s="1" t="s">
        <v>3</v>
      </c>
      <c r="B263" s="33" t="s">
        <v>442</v>
      </c>
      <c r="C263" s="34" t="s">
        <v>615</v>
      </c>
      <c r="D263" s="35" t="s">
        <v>616</v>
      </c>
      <c r="E263" s="36">
        <v>50000</v>
      </c>
      <c r="F263" s="37">
        <v>3111.15</v>
      </c>
      <c r="G263" s="36">
        <v>2000</v>
      </c>
      <c r="H263" s="37">
        <v>2950</v>
      </c>
      <c r="I263" s="38">
        <v>1000</v>
      </c>
      <c r="J263" s="38">
        <f>E263-(F263+H263+I263)</f>
        <v>42938.85</v>
      </c>
      <c r="K263" s="12"/>
    </row>
    <row r="264" spans="1:11" x14ac:dyDescent="0.2">
      <c r="A264" s="1" t="s">
        <v>3</v>
      </c>
      <c r="B264" s="39"/>
      <c r="C264" s="40"/>
      <c r="D264" s="41" t="s">
        <v>31</v>
      </c>
      <c r="E264" s="42"/>
      <c r="F264" s="43"/>
      <c r="G264" s="42"/>
      <c r="H264" s="43"/>
      <c r="I264" s="44">
        <v>1000</v>
      </c>
      <c r="J264" s="44"/>
      <c r="K264" s="12"/>
    </row>
    <row r="265" spans="1:11" x14ac:dyDescent="0.2">
      <c r="A265" s="1" t="s">
        <v>3</v>
      </c>
      <c r="B265" s="33" t="s">
        <v>442</v>
      </c>
      <c r="C265" s="34" t="s">
        <v>617</v>
      </c>
      <c r="D265" s="35" t="s">
        <v>618</v>
      </c>
      <c r="E265" s="36">
        <v>122400</v>
      </c>
      <c r="F265" s="37">
        <v>36980.239999999998</v>
      </c>
      <c r="G265" s="36">
        <v>1000</v>
      </c>
      <c r="H265" s="37">
        <v>11967</v>
      </c>
      <c r="I265" s="38">
        <v>5000</v>
      </c>
      <c r="J265" s="38">
        <f>E265-(F265+H265+I265)</f>
        <v>68452.760000000009</v>
      </c>
      <c r="K265" s="12"/>
    </row>
    <row r="266" spans="1:11" x14ac:dyDescent="0.2">
      <c r="A266" s="1" t="s">
        <v>3</v>
      </c>
      <c r="B266" s="39"/>
      <c r="C266" s="40"/>
      <c r="D266" s="41" t="s">
        <v>31</v>
      </c>
      <c r="E266" s="42"/>
      <c r="F266" s="43"/>
      <c r="G266" s="42"/>
      <c r="H266" s="43"/>
      <c r="I266" s="44">
        <v>5000</v>
      </c>
      <c r="J266" s="44"/>
      <c r="K266" s="12"/>
    </row>
    <row r="267" spans="1:11" x14ac:dyDescent="0.2">
      <c r="A267" s="1" t="s">
        <v>3</v>
      </c>
      <c r="B267" s="33" t="s">
        <v>442</v>
      </c>
      <c r="C267" s="34" t="s">
        <v>619</v>
      </c>
      <c r="D267" s="35" t="s">
        <v>620</v>
      </c>
      <c r="E267" s="36">
        <v>30000</v>
      </c>
      <c r="F267" s="37">
        <v>88.33</v>
      </c>
      <c r="G267" s="36">
        <v>1000</v>
      </c>
      <c r="H267" s="37">
        <v>11400</v>
      </c>
      <c r="I267" s="38">
        <v>25000</v>
      </c>
      <c r="J267" s="38">
        <f>E267-(F267+H267+I267)</f>
        <v>-6488.3300000000017</v>
      </c>
      <c r="K267" s="12"/>
    </row>
    <row r="268" spans="1:11" x14ac:dyDescent="0.2">
      <c r="A268" s="1" t="s">
        <v>3</v>
      </c>
      <c r="B268" s="39"/>
      <c r="C268" s="40"/>
      <c r="D268" s="41" t="s">
        <v>31</v>
      </c>
      <c r="E268" s="42"/>
      <c r="F268" s="43"/>
      <c r="G268" s="42"/>
      <c r="H268" s="43"/>
      <c r="I268" s="44">
        <v>25000</v>
      </c>
      <c r="J268" s="44"/>
      <c r="K268" s="12"/>
    </row>
    <row r="269" spans="1:11" x14ac:dyDescent="0.2">
      <c r="A269" s="1" t="s">
        <v>3</v>
      </c>
      <c r="B269" s="33" t="s">
        <v>442</v>
      </c>
      <c r="C269" s="34" t="s">
        <v>621</v>
      </c>
      <c r="D269" s="35" t="s">
        <v>622</v>
      </c>
      <c r="E269" s="36">
        <v>50100</v>
      </c>
      <c r="F269" s="37">
        <v>1361.6</v>
      </c>
      <c r="G269" s="36">
        <v>15600</v>
      </c>
      <c r="H269" s="37">
        <v>15600</v>
      </c>
      <c r="I269" s="38">
        <v>12000</v>
      </c>
      <c r="J269" s="38">
        <f>E269-(F269+H269+I269)</f>
        <v>21138.400000000001</v>
      </c>
      <c r="K269" s="12"/>
    </row>
    <row r="270" spans="1:11" x14ac:dyDescent="0.2">
      <c r="A270" s="1" t="s">
        <v>3</v>
      </c>
      <c r="B270" s="39"/>
      <c r="C270" s="40"/>
      <c r="D270" s="41" t="s">
        <v>31</v>
      </c>
      <c r="E270" s="42"/>
      <c r="F270" s="43"/>
      <c r="G270" s="42"/>
      <c r="H270" s="43"/>
      <c r="I270" s="44">
        <v>12000</v>
      </c>
      <c r="J270" s="44"/>
      <c r="K270" s="12"/>
    </row>
    <row r="271" spans="1:11" x14ac:dyDescent="0.2">
      <c r="A271" s="1" t="s">
        <v>3</v>
      </c>
      <c r="B271" s="33" t="s">
        <v>442</v>
      </c>
      <c r="C271" s="34" t="s">
        <v>623</v>
      </c>
      <c r="D271" s="35" t="s">
        <v>624</v>
      </c>
      <c r="E271" s="36">
        <v>24200</v>
      </c>
      <c r="F271" s="37">
        <v>914.88</v>
      </c>
      <c r="G271" s="36">
        <v>1062</v>
      </c>
      <c r="H271" s="37">
        <v>1162</v>
      </c>
      <c r="I271" s="38">
        <v>10000</v>
      </c>
      <c r="J271" s="38">
        <f>E271-(F271+H271+I271)</f>
        <v>12123.119999999999</v>
      </c>
      <c r="K271" s="12"/>
    </row>
    <row r="272" spans="1:11" x14ac:dyDescent="0.2">
      <c r="A272" s="1" t="s">
        <v>3</v>
      </c>
      <c r="B272" s="39"/>
      <c r="C272" s="40"/>
      <c r="D272" s="41" t="s">
        <v>31</v>
      </c>
      <c r="E272" s="42"/>
      <c r="F272" s="43"/>
      <c r="G272" s="42"/>
      <c r="H272" s="43"/>
      <c r="I272" s="44">
        <v>10000</v>
      </c>
      <c r="J272" s="44"/>
      <c r="K272" s="12"/>
    </row>
    <row r="273" spans="1:11" x14ac:dyDescent="0.2">
      <c r="A273" s="1" t="s">
        <v>3</v>
      </c>
      <c r="B273" s="33" t="s">
        <v>442</v>
      </c>
      <c r="C273" s="34" t="s">
        <v>625</v>
      </c>
      <c r="D273" s="35" t="s">
        <v>626</v>
      </c>
      <c r="E273" s="36">
        <v>103500</v>
      </c>
      <c r="F273" s="37">
        <v>1799.27</v>
      </c>
      <c r="G273" s="36">
        <v>126</v>
      </c>
      <c r="H273" s="37">
        <v>616</v>
      </c>
      <c r="I273" s="38">
        <v>500</v>
      </c>
      <c r="J273" s="38">
        <f>E273-(F273+H273+I273)</f>
        <v>100584.73</v>
      </c>
      <c r="K273" s="12"/>
    </row>
    <row r="274" spans="1:11" x14ac:dyDescent="0.2">
      <c r="A274" s="1" t="s">
        <v>3</v>
      </c>
      <c r="B274" s="39"/>
      <c r="C274" s="40"/>
      <c r="D274" s="41" t="s">
        <v>31</v>
      </c>
      <c r="E274" s="42"/>
      <c r="F274" s="43"/>
      <c r="G274" s="42"/>
      <c r="H274" s="43"/>
      <c r="I274" s="44">
        <v>500</v>
      </c>
      <c r="J274" s="44"/>
      <c r="K274" s="12"/>
    </row>
    <row r="275" spans="1:11" x14ac:dyDescent="0.2">
      <c r="A275" s="1" t="s">
        <v>3</v>
      </c>
      <c r="B275" s="33" t="s">
        <v>442</v>
      </c>
      <c r="C275" s="34" t="s">
        <v>627</v>
      </c>
      <c r="D275" s="35" t="s">
        <v>628</v>
      </c>
      <c r="E275" s="36">
        <v>115104</v>
      </c>
      <c r="F275" s="37">
        <v>16837.53</v>
      </c>
      <c r="G275" s="36">
        <v>6000</v>
      </c>
      <c r="H275" s="37">
        <v>6000</v>
      </c>
      <c r="I275" s="38">
        <v>5000</v>
      </c>
      <c r="J275" s="38">
        <f>E275-(F275+H275+I275)</f>
        <v>87266.47</v>
      </c>
      <c r="K275" s="12"/>
    </row>
    <row r="276" spans="1:11" x14ac:dyDescent="0.2">
      <c r="A276" s="1" t="s">
        <v>3</v>
      </c>
      <c r="B276" s="39"/>
      <c r="C276" s="40"/>
      <c r="D276" s="41" t="s">
        <v>31</v>
      </c>
      <c r="E276" s="42"/>
      <c r="F276" s="43"/>
      <c r="G276" s="42"/>
      <c r="H276" s="43"/>
      <c r="I276" s="44">
        <v>5000</v>
      </c>
      <c r="J276" s="44"/>
      <c r="K276" s="12"/>
    </row>
    <row r="277" spans="1:11" x14ac:dyDescent="0.2">
      <c r="A277" s="1" t="s">
        <v>3</v>
      </c>
      <c r="B277" s="33" t="s">
        <v>442</v>
      </c>
      <c r="C277" s="34" t="s">
        <v>629</v>
      </c>
      <c r="D277" s="35" t="s">
        <v>630</v>
      </c>
      <c r="E277" s="36">
        <v>46600</v>
      </c>
      <c r="F277" s="37">
        <v>17970.32</v>
      </c>
      <c r="G277" s="36">
        <v>19360</v>
      </c>
      <c r="H277" s="37">
        <v>19360</v>
      </c>
      <c r="I277" s="38">
        <v>3000</v>
      </c>
      <c r="J277" s="38">
        <f>E277-(F277+H277+I277)</f>
        <v>6269.68</v>
      </c>
      <c r="K277" s="12"/>
    </row>
    <row r="278" spans="1:11" x14ac:dyDescent="0.2">
      <c r="A278" s="1" t="s">
        <v>3</v>
      </c>
      <c r="B278" s="39"/>
      <c r="C278" s="40"/>
      <c r="D278" s="41" t="s">
        <v>31</v>
      </c>
      <c r="E278" s="42"/>
      <c r="F278" s="43"/>
      <c r="G278" s="42"/>
      <c r="H278" s="43"/>
      <c r="I278" s="44">
        <v>3000</v>
      </c>
      <c r="J278" s="44"/>
      <c r="K278" s="12"/>
    </row>
    <row r="279" spans="1:11" x14ac:dyDescent="0.2">
      <c r="A279" s="1" t="s">
        <v>3</v>
      </c>
      <c r="B279" s="33" t="s">
        <v>442</v>
      </c>
      <c r="C279" s="34" t="s">
        <v>631</v>
      </c>
      <c r="D279" s="35" t="s">
        <v>632</v>
      </c>
      <c r="E279" s="36">
        <v>56575.6</v>
      </c>
      <c r="F279" s="37">
        <v>127.05</v>
      </c>
      <c r="G279" s="36">
        <v>0</v>
      </c>
      <c r="H279" s="37">
        <v>9328.7000000000007</v>
      </c>
      <c r="I279" s="38">
        <v>45000</v>
      </c>
      <c r="J279" s="38">
        <f>E279-(F279+H279+I279)</f>
        <v>2119.8499999999985</v>
      </c>
      <c r="K279" s="12"/>
    </row>
    <row r="280" spans="1:11" x14ac:dyDescent="0.2">
      <c r="A280" s="1" t="s">
        <v>3</v>
      </c>
      <c r="B280" s="39"/>
      <c r="C280" s="40"/>
      <c r="D280" s="41" t="s">
        <v>31</v>
      </c>
      <c r="E280" s="42"/>
      <c r="F280" s="43"/>
      <c r="G280" s="42"/>
      <c r="H280" s="43"/>
      <c r="I280" s="44">
        <v>45000</v>
      </c>
      <c r="J280" s="44"/>
      <c r="K280" s="12"/>
    </row>
    <row r="281" spans="1:11" x14ac:dyDescent="0.2">
      <c r="A281" s="1" t="s">
        <v>3</v>
      </c>
      <c r="B281" s="33" t="s">
        <v>442</v>
      </c>
      <c r="C281" s="34" t="s">
        <v>633</v>
      </c>
      <c r="D281" s="35" t="s">
        <v>634</v>
      </c>
      <c r="E281" s="36">
        <v>70300</v>
      </c>
      <c r="F281" s="37">
        <v>36.299999999999997</v>
      </c>
      <c r="G281" s="36">
        <v>10000</v>
      </c>
      <c r="H281" s="37">
        <v>41555</v>
      </c>
      <c r="I281" s="38">
        <v>1000</v>
      </c>
      <c r="J281" s="38">
        <f>E281-(F281+H281+I281)</f>
        <v>27708.699999999997</v>
      </c>
      <c r="K281" s="12"/>
    </row>
    <row r="282" spans="1:11" x14ac:dyDescent="0.2">
      <c r="A282" s="1" t="s">
        <v>3</v>
      </c>
      <c r="B282" s="39"/>
      <c r="C282" s="40"/>
      <c r="D282" s="41" t="s">
        <v>31</v>
      </c>
      <c r="E282" s="42"/>
      <c r="F282" s="43"/>
      <c r="G282" s="42"/>
      <c r="H282" s="43"/>
      <c r="I282" s="44">
        <v>1000</v>
      </c>
      <c r="J282" s="44"/>
      <c r="K282" s="12"/>
    </row>
    <row r="283" spans="1:11" x14ac:dyDescent="0.2">
      <c r="A283" s="1" t="s">
        <v>3</v>
      </c>
      <c r="B283" s="33" t="s">
        <v>442</v>
      </c>
      <c r="C283" s="34" t="s">
        <v>635</v>
      </c>
      <c r="D283" s="35" t="s">
        <v>636</v>
      </c>
      <c r="E283" s="36">
        <v>6000</v>
      </c>
      <c r="F283" s="37">
        <v>2438.73</v>
      </c>
      <c r="G283" s="36">
        <v>0</v>
      </c>
      <c r="H283" s="37">
        <v>1200</v>
      </c>
      <c r="I283" s="38">
        <v>900</v>
      </c>
      <c r="J283" s="38">
        <f>E283-(F283+H283+I283)</f>
        <v>1461.2700000000004</v>
      </c>
      <c r="K283" s="12"/>
    </row>
    <row r="284" spans="1:11" x14ac:dyDescent="0.2">
      <c r="A284" s="1" t="s">
        <v>3</v>
      </c>
      <c r="B284" s="39"/>
      <c r="C284" s="40"/>
      <c r="D284" s="41" t="s">
        <v>31</v>
      </c>
      <c r="E284" s="42"/>
      <c r="F284" s="43"/>
      <c r="G284" s="42"/>
      <c r="H284" s="43"/>
      <c r="I284" s="44">
        <v>900</v>
      </c>
      <c r="J284" s="44"/>
      <c r="K284" s="12"/>
    </row>
    <row r="285" spans="1:11" x14ac:dyDescent="0.2">
      <c r="A285" s="1" t="s">
        <v>3</v>
      </c>
      <c r="B285" s="33" t="s">
        <v>442</v>
      </c>
      <c r="C285" s="34" t="s">
        <v>637</v>
      </c>
      <c r="D285" s="35" t="s">
        <v>638</v>
      </c>
      <c r="E285" s="36">
        <v>37000</v>
      </c>
      <c r="F285" s="37">
        <v>24.5</v>
      </c>
      <c r="G285" s="36">
        <v>16000</v>
      </c>
      <c r="H285" s="37">
        <v>16250</v>
      </c>
      <c r="I285" s="38">
        <v>1000</v>
      </c>
      <c r="J285" s="38">
        <f>E285-(F285+H285+I285)</f>
        <v>19725.5</v>
      </c>
      <c r="K285" s="12"/>
    </row>
    <row r="286" spans="1:11" x14ac:dyDescent="0.2">
      <c r="A286" s="1" t="s">
        <v>3</v>
      </c>
      <c r="B286" s="39"/>
      <c r="C286" s="40"/>
      <c r="D286" s="41" t="s">
        <v>31</v>
      </c>
      <c r="E286" s="42"/>
      <c r="F286" s="43"/>
      <c r="G286" s="42"/>
      <c r="H286" s="43"/>
      <c r="I286" s="44">
        <v>1000</v>
      </c>
      <c r="J286" s="44"/>
      <c r="K286" s="12"/>
    </row>
    <row r="287" spans="1:11" x14ac:dyDescent="0.2">
      <c r="A287" s="1" t="s">
        <v>3</v>
      </c>
      <c r="B287" s="33" t="s">
        <v>442</v>
      </c>
      <c r="C287" s="34" t="s">
        <v>639</v>
      </c>
      <c r="D287" s="35" t="s">
        <v>640</v>
      </c>
      <c r="E287" s="36">
        <v>40000</v>
      </c>
      <c r="F287" s="37">
        <v>1685.77</v>
      </c>
      <c r="G287" s="36">
        <v>250</v>
      </c>
      <c r="H287" s="37">
        <v>700</v>
      </c>
      <c r="I287" s="38">
        <v>1000</v>
      </c>
      <c r="J287" s="38">
        <f>E287-(F287+H287+I287)</f>
        <v>36614.230000000003</v>
      </c>
      <c r="K287" s="12"/>
    </row>
    <row r="288" spans="1:11" x14ac:dyDescent="0.2">
      <c r="A288" s="1" t="s">
        <v>3</v>
      </c>
      <c r="B288" s="39"/>
      <c r="C288" s="40"/>
      <c r="D288" s="41" t="s">
        <v>31</v>
      </c>
      <c r="E288" s="42"/>
      <c r="F288" s="43"/>
      <c r="G288" s="42"/>
      <c r="H288" s="43"/>
      <c r="I288" s="44">
        <v>1000</v>
      </c>
      <c r="J288" s="44"/>
      <c r="K288" s="12"/>
    </row>
    <row r="289" spans="1:11" x14ac:dyDescent="0.2">
      <c r="A289" s="1" t="s">
        <v>3</v>
      </c>
      <c r="B289" s="33" t="s">
        <v>442</v>
      </c>
      <c r="C289" s="34" t="s">
        <v>641</v>
      </c>
      <c r="D289" s="35" t="s">
        <v>642</v>
      </c>
      <c r="E289" s="36">
        <v>11000</v>
      </c>
      <c r="F289" s="37">
        <v>359.37</v>
      </c>
      <c r="G289" s="36">
        <v>400</v>
      </c>
      <c r="H289" s="37">
        <v>400</v>
      </c>
      <c r="I289" s="38">
        <v>400</v>
      </c>
      <c r="J289" s="38">
        <f>E289-(F289+H289+I289)</f>
        <v>9840.630000000001</v>
      </c>
      <c r="K289" s="12"/>
    </row>
    <row r="290" spans="1:11" x14ac:dyDescent="0.2">
      <c r="A290" s="1" t="s">
        <v>3</v>
      </c>
      <c r="B290" s="39"/>
      <c r="C290" s="40"/>
      <c r="D290" s="41" t="s">
        <v>31</v>
      </c>
      <c r="E290" s="42"/>
      <c r="F290" s="43"/>
      <c r="G290" s="42"/>
      <c r="H290" s="43"/>
      <c r="I290" s="44">
        <v>400</v>
      </c>
      <c r="J290" s="44"/>
      <c r="K290" s="12"/>
    </row>
    <row r="291" spans="1:11" x14ac:dyDescent="0.2">
      <c r="A291" s="1" t="s">
        <v>3</v>
      </c>
      <c r="B291" s="33" t="s">
        <v>442</v>
      </c>
      <c r="C291" s="34" t="s">
        <v>643</v>
      </c>
      <c r="D291" s="35" t="s">
        <v>644</v>
      </c>
      <c r="E291" s="36">
        <v>20000</v>
      </c>
      <c r="F291" s="37">
        <v>544.6</v>
      </c>
      <c r="G291" s="36">
        <v>750</v>
      </c>
      <c r="H291" s="37">
        <v>1050</v>
      </c>
      <c r="I291" s="38">
        <v>15000</v>
      </c>
      <c r="J291" s="38">
        <f>E291-(F291+H291+I291)</f>
        <v>3405.4000000000015</v>
      </c>
      <c r="K291" s="12"/>
    </row>
    <row r="292" spans="1:11" x14ac:dyDescent="0.2">
      <c r="A292" s="1" t="s">
        <v>3</v>
      </c>
      <c r="B292" s="39"/>
      <c r="C292" s="40"/>
      <c r="D292" s="41" t="s">
        <v>31</v>
      </c>
      <c r="E292" s="42"/>
      <c r="F292" s="43"/>
      <c r="G292" s="42"/>
      <c r="H292" s="43"/>
      <c r="I292" s="44">
        <v>15000</v>
      </c>
      <c r="J292" s="44"/>
      <c r="K292" s="12"/>
    </row>
    <row r="293" spans="1:11" x14ac:dyDescent="0.2">
      <c r="A293" s="1" t="s">
        <v>3</v>
      </c>
      <c r="B293" s="33" t="s">
        <v>442</v>
      </c>
      <c r="C293" s="34" t="s">
        <v>645</v>
      </c>
      <c r="D293" s="35" t="s">
        <v>646</v>
      </c>
      <c r="E293" s="36">
        <v>6000</v>
      </c>
      <c r="F293" s="37">
        <v>105.96</v>
      </c>
      <c r="G293" s="36">
        <v>0</v>
      </c>
      <c r="H293" s="37">
        <v>850</v>
      </c>
      <c r="I293" s="38">
        <v>500</v>
      </c>
      <c r="J293" s="38">
        <f>E293-(F293+H293+I293)</f>
        <v>4544.04</v>
      </c>
      <c r="K293" s="12"/>
    </row>
    <row r="294" spans="1:11" x14ac:dyDescent="0.2">
      <c r="A294" s="1" t="s">
        <v>3</v>
      </c>
      <c r="B294" s="39"/>
      <c r="C294" s="40"/>
      <c r="D294" s="41" t="s">
        <v>31</v>
      </c>
      <c r="E294" s="42"/>
      <c r="F294" s="43"/>
      <c r="G294" s="42"/>
      <c r="H294" s="43"/>
      <c r="I294" s="44">
        <v>500</v>
      </c>
      <c r="J294" s="44"/>
      <c r="K294" s="12"/>
    </row>
    <row r="295" spans="1:11" x14ac:dyDescent="0.2">
      <c r="A295" s="1" t="s">
        <v>3</v>
      </c>
      <c r="B295" s="33" t="s">
        <v>442</v>
      </c>
      <c r="C295" s="34" t="s">
        <v>647</v>
      </c>
      <c r="D295" s="35" t="s">
        <v>648</v>
      </c>
      <c r="E295" s="36">
        <v>50000</v>
      </c>
      <c r="F295" s="37">
        <v>646.62</v>
      </c>
      <c r="G295" s="36">
        <v>3000</v>
      </c>
      <c r="H295" s="37">
        <v>3000</v>
      </c>
      <c r="I295" s="38">
        <v>90</v>
      </c>
      <c r="J295" s="38">
        <f>E295-(F295+H295+I295)</f>
        <v>46263.38</v>
      </c>
      <c r="K295" s="12"/>
    </row>
    <row r="296" spans="1:11" x14ac:dyDescent="0.2">
      <c r="A296" s="1" t="s">
        <v>3</v>
      </c>
      <c r="B296" s="39"/>
      <c r="C296" s="40"/>
      <c r="D296" s="41" t="s">
        <v>31</v>
      </c>
      <c r="E296" s="42"/>
      <c r="F296" s="43"/>
      <c r="G296" s="42"/>
      <c r="H296" s="43"/>
      <c r="I296" s="44">
        <v>90</v>
      </c>
      <c r="J296" s="44"/>
      <c r="K296" s="12"/>
    </row>
    <row r="297" spans="1:11" x14ac:dyDescent="0.2">
      <c r="A297" s="1" t="s">
        <v>3</v>
      </c>
      <c r="B297" s="33" t="s">
        <v>442</v>
      </c>
      <c r="C297" s="34" t="s">
        <v>649</v>
      </c>
      <c r="D297" s="35" t="s">
        <v>650</v>
      </c>
      <c r="E297" s="36">
        <v>70100</v>
      </c>
      <c r="F297" s="37">
        <v>0</v>
      </c>
      <c r="G297" s="36">
        <v>0</v>
      </c>
      <c r="H297" s="37">
        <v>0</v>
      </c>
      <c r="I297" s="38">
        <v>1000</v>
      </c>
      <c r="J297" s="38">
        <f>E297-(F297+H297+I297)</f>
        <v>69100</v>
      </c>
      <c r="K297" s="12"/>
    </row>
    <row r="298" spans="1:11" x14ac:dyDescent="0.2">
      <c r="A298" s="1" t="s">
        <v>3</v>
      </c>
      <c r="B298" s="39"/>
      <c r="C298" s="40"/>
      <c r="D298" s="41" t="s">
        <v>31</v>
      </c>
      <c r="E298" s="42"/>
      <c r="F298" s="43"/>
      <c r="G298" s="42"/>
      <c r="H298" s="43"/>
      <c r="I298" s="44">
        <v>1000</v>
      </c>
      <c r="J298" s="44"/>
      <c r="K298" s="12"/>
    </row>
    <row r="299" spans="1:11" x14ac:dyDescent="0.2">
      <c r="A299" s="1" t="s">
        <v>3</v>
      </c>
      <c r="B299" s="33" t="s">
        <v>442</v>
      </c>
      <c r="C299" s="34" t="s">
        <v>651</v>
      </c>
      <c r="D299" s="35" t="s">
        <v>652</v>
      </c>
      <c r="E299" s="36">
        <v>400000</v>
      </c>
      <c r="F299" s="37">
        <v>0</v>
      </c>
      <c r="G299" s="36">
        <v>0</v>
      </c>
      <c r="H299" s="37">
        <v>100</v>
      </c>
      <c r="I299" s="38">
        <v>500</v>
      </c>
      <c r="J299" s="38">
        <f>E299-(F299+H299+I299)</f>
        <v>399400</v>
      </c>
      <c r="K299" s="12"/>
    </row>
    <row r="300" spans="1:11" x14ac:dyDescent="0.2">
      <c r="A300" s="1" t="s">
        <v>3</v>
      </c>
      <c r="B300" s="39"/>
      <c r="C300" s="40"/>
      <c r="D300" s="41" t="s">
        <v>31</v>
      </c>
      <c r="E300" s="42"/>
      <c r="F300" s="43"/>
      <c r="G300" s="42"/>
      <c r="H300" s="43"/>
      <c r="I300" s="44">
        <v>500</v>
      </c>
      <c r="J300" s="44"/>
      <c r="K300" s="12"/>
    </row>
    <row r="301" spans="1:11" x14ac:dyDescent="0.2">
      <c r="A301" s="1" t="s">
        <v>3</v>
      </c>
      <c r="B301" s="33" t="s">
        <v>442</v>
      </c>
      <c r="C301" s="34" t="s">
        <v>653</v>
      </c>
      <c r="D301" s="35" t="s">
        <v>654</v>
      </c>
      <c r="E301" s="36">
        <v>121000</v>
      </c>
      <c r="F301" s="37">
        <v>39.33</v>
      </c>
      <c r="G301" s="36">
        <v>53000</v>
      </c>
      <c r="H301" s="37">
        <v>56400</v>
      </c>
      <c r="I301" s="38">
        <v>155000</v>
      </c>
      <c r="J301" s="38">
        <f>E301-(F301+H301+I301)</f>
        <v>-90439.330000000016</v>
      </c>
      <c r="K301" s="12"/>
    </row>
    <row r="302" spans="1:11" x14ac:dyDescent="0.2">
      <c r="A302" s="1" t="s">
        <v>3</v>
      </c>
      <c r="B302" s="39"/>
      <c r="C302" s="40"/>
      <c r="D302" s="41" t="s">
        <v>31</v>
      </c>
      <c r="E302" s="42"/>
      <c r="F302" s="43"/>
      <c r="G302" s="42"/>
      <c r="H302" s="43"/>
      <c r="I302" s="44">
        <v>155000</v>
      </c>
      <c r="J302" s="44"/>
      <c r="K302" s="12"/>
    </row>
    <row r="303" spans="1:11" x14ac:dyDescent="0.2">
      <c r="A303" s="1" t="s">
        <v>3</v>
      </c>
      <c r="B303" s="33" t="s">
        <v>442</v>
      </c>
      <c r="C303" s="34" t="s">
        <v>655</v>
      </c>
      <c r="D303" s="35" t="s">
        <v>656</v>
      </c>
      <c r="E303" s="36">
        <v>15000</v>
      </c>
      <c r="F303" s="37">
        <v>0</v>
      </c>
      <c r="G303" s="36">
        <v>10000</v>
      </c>
      <c r="H303" s="37">
        <v>10000</v>
      </c>
      <c r="I303" s="38">
        <v>22170</v>
      </c>
      <c r="J303" s="38">
        <f>E303-(F303+H303+I303)</f>
        <v>-17170</v>
      </c>
      <c r="K303" s="12"/>
    </row>
    <row r="304" spans="1:11" x14ac:dyDescent="0.2">
      <c r="A304" s="1" t="s">
        <v>3</v>
      </c>
      <c r="B304" s="39"/>
      <c r="C304" s="40"/>
      <c r="D304" s="41" t="s">
        <v>31</v>
      </c>
      <c r="E304" s="42"/>
      <c r="F304" s="43"/>
      <c r="G304" s="42"/>
      <c r="H304" s="43"/>
      <c r="I304" s="44">
        <v>22170</v>
      </c>
      <c r="J304" s="44"/>
      <c r="K304" s="12"/>
    </row>
    <row r="305" spans="1:11" x14ac:dyDescent="0.2">
      <c r="A305" s="1" t="s">
        <v>3</v>
      </c>
      <c r="B305" s="33" t="s">
        <v>442</v>
      </c>
      <c r="C305" s="34" t="s">
        <v>657</v>
      </c>
      <c r="D305" s="35" t="s">
        <v>658</v>
      </c>
      <c r="E305" s="36">
        <v>400000</v>
      </c>
      <c r="F305" s="37">
        <v>7.8</v>
      </c>
      <c r="G305" s="36">
        <v>1000</v>
      </c>
      <c r="H305" s="37">
        <v>1000</v>
      </c>
      <c r="I305" s="38">
        <v>3000</v>
      </c>
      <c r="J305" s="38">
        <f>E305-(F305+H305+I305)</f>
        <v>395992.2</v>
      </c>
      <c r="K305" s="12"/>
    </row>
    <row r="306" spans="1:11" x14ac:dyDescent="0.2">
      <c r="A306" s="1" t="s">
        <v>3</v>
      </c>
      <c r="B306" s="39"/>
      <c r="C306" s="40"/>
      <c r="D306" s="41" t="s">
        <v>31</v>
      </c>
      <c r="E306" s="42"/>
      <c r="F306" s="43"/>
      <c r="G306" s="42"/>
      <c r="H306" s="43"/>
      <c r="I306" s="44">
        <v>3000</v>
      </c>
      <c r="J306" s="44"/>
      <c r="K306" s="12"/>
    </row>
    <row r="307" spans="1:11" x14ac:dyDescent="0.2">
      <c r="A307" s="1" t="s">
        <v>3</v>
      </c>
      <c r="B307" s="33" t="s">
        <v>442</v>
      </c>
      <c r="C307" s="34" t="s">
        <v>659</v>
      </c>
      <c r="D307" s="35" t="s">
        <v>660</v>
      </c>
      <c r="E307" s="36">
        <v>40200</v>
      </c>
      <c r="F307" s="37">
        <v>0</v>
      </c>
      <c r="G307" s="36">
        <v>500</v>
      </c>
      <c r="H307" s="37">
        <v>1102</v>
      </c>
      <c r="I307" s="38">
        <v>15500</v>
      </c>
      <c r="J307" s="38">
        <f>E307-(F307+H307+I307)</f>
        <v>23598</v>
      </c>
      <c r="K307" s="12"/>
    </row>
    <row r="308" spans="1:11" x14ac:dyDescent="0.2">
      <c r="A308" s="1" t="s">
        <v>3</v>
      </c>
      <c r="B308" s="39"/>
      <c r="C308" s="40"/>
      <c r="D308" s="41" t="s">
        <v>31</v>
      </c>
      <c r="E308" s="42"/>
      <c r="F308" s="43"/>
      <c r="G308" s="42"/>
      <c r="H308" s="43"/>
      <c r="I308" s="44">
        <v>15500</v>
      </c>
      <c r="J308" s="44"/>
      <c r="K308" s="12"/>
    </row>
    <row r="309" spans="1:11" x14ac:dyDescent="0.2">
      <c r="A309" s="1" t="s">
        <v>3</v>
      </c>
      <c r="B309" s="33" t="s">
        <v>442</v>
      </c>
      <c r="C309" s="34" t="s">
        <v>661</v>
      </c>
      <c r="D309" s="35" t="s">
        <v>662</v>
      </c>
      <c r="E309" s="36">
        <v>37200</v>
      </c>
      <c r="F309" s="37">
        <v>121</v>
      </c>
      <c r="G309" s="36">
        <v>75</v>
      </c>
      <c r="H309" s="37">
        <v>932</v>
      </c>
      <c r="I309" s="38">
        <v>1000</v>
      </c>
      <c r="J309" s="38">
        <f>E309-(F309+H309+I309)</f>
        <v>35147</v>
      </c>
      <c r="K309" s="12"/>
    </row>
    <row r="310" spans="1:11" x14ac:dyDescent="0.2">
      <c r="A310" s="1" t="s">
        <v>3</v>
      </c>
      <c r="B310" s="39"/>
      <c r="C310" s="40"/>
      <c r="D310" s="41" t="s">
        <v>31</v>
      </c>
      <c r="E310" s="42"/>
      <c r="F310" s="43"/>
      <c r="G310" s="42"/>
      <c r="H310" s="43"/>
      <c r="I310" s="44">
        <v>1000</v>
      </c>
      <c r="J310" s="44"/>
      <c r="K310" s="12"/>
    </row>
    <row r="311" spans="1:11" x14ac:dyDescent="0.2">
      <c r="A311" s="1" t="s">
        <v>3</v>
      </c>
      <c r="B311" s="33" t="s">
        <v>442</v>
      </c>
      <c r="C311" s="34" t="s">
        <v>663</v>
      </c>
      <c r="D311" s="35" t="s">
        <v>664</v>
      </c>
      <c r="E311" s="36">
        <v>55000</v>
      </c>
      <c r="F311" s="37">
        <v>89.54</v>
      </c>
      <c r="G311" s="36">
        <v>0</v>
      </c>
      <c r="H311" s="37">
        <v>15000</v>
      </c>
      <c r="I311" s="38">
        <v>26000</v>
      </c>
      <c r="J311" s="38">
        <f>E311-(F311+H311+I311)</f>
        <v>13910.46</v>
      </c>
      <c r="K311" s="12"/>
    </row>
    <row r="312" spans="1:11" x14ac:dyDescent="0.2">
      <c r="A312" s="1" t="s">
        <v>3</v>
      </c>
      <c r="B312" s="39"/>
      <c r="C312" s="40"/>
      <c r="D312" s="41" t="s">
        <v>31</v>
      </c>
      <c r="E312" s="42"/>
      <c r="F312" s="43"/>
      <c r="G312" s="42"/>
      <c r="H312" s="43"/>
      <c r="I312" s="44">
        <v>26000</v>
      </c>
      <c r="J312" s="44"/>
      <c r="K312" s="12"/>
    </row>
    <row r="313" spans="1:11" x14ac:dyDescent="0.2">
      <c r="A313" s="1" t="s">
        <v>3</v>
      </c>
      <c r="B313" s="33" t="s">
        <v>442</v>
      </c>
      <c r="C313" s="34" t="s">
        <v>665</v>
      </c>
      <c r="D313" s="35" t="s">
        <v>666</v>
      </c>
      <c r="E313" s="36">
        <v>87600</v>
      </c>
      <c r="F313" s="37">
        <v>100</v>
      </c>
      <c r="G313" s="36">
        <v>0</v>
      </c>
      <c r="H313" s="37">
        <v>600</v>
      </c>
      <c r="I313" s="38">
        <v>500</v>
      </c>
      <c r="J313" s="38">
        <f>E313-(F313+H313+I313)</f>
        <v>86400</v>
      </c>
      <c r="K313" s="12"/>
    </row>
    <row r="314" spans="1:11" x14ac:dyDescent="0.2">
      <c r="A314" s="1" t="s">
        <v>3</v>
      </c>
      <c r="B314" s="39"/>
      <c r="C314" s="40"/>
      <c r="D314" s="41" t="s">
        <v>31</v>
      </c>
      <c r="E314" s="42"/>
      <c r="F314" s="43"/>
      <c r="G314" s="42"/>
      <c r="H314" s="43"/>
      <c r="I314" s="44">
        <v>500</v>
      </c>
      <c r="J314" s="44"/>
      <c r="K314" s="12"/>
    </row>
    <row r="315" spans="1:11" x14ac:dyDescent="0.2">
      <c r="A315" s="1" t="s">
        <v>3</v>
      </c>
      <c r="B315" s="33" t="s">
        <v>442</v>
      </c>
      <c r="C315" s="34" t="s">
        <v>667</v>
      </c>
      <c r="D315" s="35" t="s">
        <v>668</v>
      </c>
      <c r="E315" s="36">
        <v>102850</v>
      </c>
      <c r="F315" s="37">
        <v>0</v>
      </c>
      <c r="G315" s="36">
        <v>0</v>
      </c>
      <c r="H315" s="37">
        <v>790</v>
      </c>
      <c r="I315" s="38">
        <v>2000</v>
      </c>
      <c r="J315" s="38">
        <f>E315-(F315+H315+I315)</f>
        <v>100060</v>
      </c>
      <c r="K315" s="12"/>
    </row>
    <row r="316" spans="1:11" x14ac:dyDescent="0.2">
      <c r="A316" s="1" t="s">
        <v>3</v>
      </c>
      <c r="B316" s="39"/>
      <c r="C316" s="40"/>
      <c r="D316" s="41" t="s">
        <v>31</v>
      </c>
      <c r="E316" s="42"/>
      <c r="F316" s="43"/>
      <c r="G316" s="42"/>
      <c r="H316" s="43"/>
      <c r="I316" s="44">
        <v>2000</v>
      </c>
      <c r="J316" s="44"/>
      <c r="K316" s="12"/>
    </row>
    <row r="317" spans="1:11" x14ac:dyDescent="0.2">
      <c r="A317" s="1" t="s">
        <v>3</v>
      </c>
      <c r="B317" s="33" t="s">
        <v>442</v>
      </c>
      <c r="C317" s="34" t="s">
        <v>669</v>
      </c>
      <c r="D317" s="35" t="s">
        <v>670</v>
      </c>
      <c r="E317" s="36">
        <v>120000</v>
      </c>
      <c r="F317" s="37">
        <v>24063.11</v>
      </c>
      <c r="G317" s="36">
        <v>90000</v>
      </c>
      <c r="H317" s="37">
        <v>95000</v>
      </c>
      <c r="I317" s="38">
        <v>4000</v>
      </c>
      <c r="J317" s="38">
        <f>E317-(F317+H317+I317)</f>
        <v>-3063.1100000000006</v>
      </c>
      <c r="K317" s="12"/>
    </row>
    <row r="318" spans="1:11" x14ac:dyDescent="0.2">
      <c r="A318" s="1" t="s">
        <v>3</v>
      </c>
      <c r="B318" s="39"/>
      <c r="C318" s="40"/>
      <c r="D318" s="41" t="s">
        <v>31</v>
      </c>
      <c r="E318" s="42"/>
      <c r="F318" s="43"/>
      <c r="G318" s="42"/>
      <c r="H318" s="43"/>
      <c r="I318" s="44">
        <v>4000</v>
      </c>
      <c r="J318" s="44"/>
      <c r="K318" s="12"/>
    </row>
    <row r="319" spans="1:11" x14ac:dyDescent="0.2">
      <c r="A319" s="1" t="s">
        <v>3</v>
      </c>
      <c r="B319" s="33" t="s">
        <v>442</v>
      </c>
      <c r="C319" s="34" t="s">
        <v>671</v>
      </c>
      <c r="D319" s="35" t="s">
        <v>672</v>
      </c>
      <c r="E319" s="36">
        <v>157000</v>
      </c>
      <c r="F319" s="37">
        <v>71189.179999999993</v>
      </c>
      <c r="G319" s="36">
        <v>0</v>
      </c>
      <c r="H319" s="37">
        <v>20971</v>
      </c>
      <c r="I319" s="38">
        <v>45000</v>
      </c>
      <c r="J319" s="38">
        <f>E319-(F319+H319+I319)</f>
        <v>19839.820000000007</v>
      </c>
      <c r="K319" s="12"/>
    </row>
    <row r="320" spans="1:11" x14ac:dyDescent="0.2">
      <c r="A320" s="1" t="s">
        <v>3</v>
      </c>
      <c r="B320" s="39"/>
      <c r="C320" s="40"/>
      <c r="D320" s="41" t="s">
        <v>31</v>
      </c>
      <c r="E320" s="42"/>
      <c r="F320" s="43"/>
      <c r="G320" s="42"/>
      <c r="H320" s="43"/>
      <c r="I320" s="44">
        <v>45000</v>
      </c>
      <c r="J320" s="44"/>
      <c r="K320" s="12"/>
    </row>
    <row r="321" spans="1:11" x14ac:dyDescent="0.2">
      <c r="A321" s="1" t="s">
        <v>3</v>
      </c>
      <c r="B321" s="33" t="s">
        <v>442</v>
      </c>
      <c r="C321" s="34" t="s">
        <v>673</v>
      </c>
      <c r="D321" s="35" t="s">
        <v>674</v>
      </c>
      <c r="E321" s="36">
        <v>80000</v>
      </c>
      <c r="F321" s="37">
        <v>0</v>
      </c>
      <c r="G321" s="36">
        <v>2000</v>
      </c>
      <c r="H321" s="37">
        <v>2000</v>
      </c>
      <c r="I321" s="38">
        <v>40000</v>
      </c>
      <c r="J321" s="38">
        <f>E321-(F321+H321+I321)</f>
        <v>38000</v>
      </c>
      <c r="K321" s="12"/>
    </row>
    <row r="322" spans="1:11" x14ac:dyDescent="0.2">
      <c r="A322" s="1" t="s">
        <v>3</v>
      </c>
      <c r="B322" s="39"/>
      <c r="C322" s="40"/>
      <c r="D322" s="41" t="s">
        <v>31</v>
      </c>
      <c r="E322" s="42"/>
      <c r="F322" s="43"/>
      <c r="G322" s="42"/>
      <c r="H322" s="43"/>
      <c r="I322" s="44">
        <v>40000</v>
      </c>
      <c r="J322" s="44"/>
      <c r="K322" s="12"/>
    </row>
    <row r="323" spans="1:11" x14ac:dyDescent="0.2">
      <c r="A323" s="1" t="s">
        <v>3</v>
      </c>
      <c r="B323" s="33" t="s">
        <v>442</v>
      </c>
      <c r="C323" s="34" t="s">
        <v>675</v>
      </c>
      <c r="D323" s="35" t="s">
        <v>676</v>
      </c>
      <c r="E323" s="36">
        <v>190000</v>
      </c>
      <c r="F323" s="37">
        <v>90961.78</v>
      </c>
      <c r="G323" s="36">
        <v>85000</v>
      </c>
      <c r="H323" s="37">
        <v>95000</v>
      </c>
      <c r="I323" s="38">
        <v>60000</v>
      </c>
      <c r="J323" s="38">
        <f>E323-(F323+H323+I323)</f>
        <v>-55961.78</v>
      </c>
      <c r="K323" s="12"/>
    </row>
    <row r="324" spans="1:11" x14ac:dyDescent="0.2">
      <c r="A324" s="1" t="s">
        <v>3</v>
      </c>
      <c r="B324" s="39"/>
      <c r="C324" s="40"/>
      <c r="D324" s="41" t="s">
        <v>31</v>
      </c>
      <c r="E324" s="42"/>
      <c r="F324" s="43"/>
      <c r="G324" s="42"/>
      <c r="H324" s="43"/>
      <c r="I324" s="44">
        <v>60000</v>
      </c>
      <c r="J324" s="44"/>
      <c r="K324" s="12"/>
    </row>
    <row r="325" spans="1:11" x14ac:dyDescent="0.2">
      <c r="A325" s="1" t="s">
        <v>3</v>
      </c>
      <c r="B325" s="33" t="s">
        <v>442</v>
      </c>
      <c r="C325" s="34" t="s">
        <v>677</v>
      </c>
      <c r="D325" s="35" t="s">
        <v>678</v>
      </c>
      <c r="E325" s="36">
        <v>34000</v>
      </c>
      <c r="F325" s="37">
        <v>133.22</v>
      </c>
      <c r="G325" s="36">
        <v>0</v>
      </c>
      <c r="H325" s="37">
        <v>0</v>
      </c>
      <c r="I325" s="38">
        <v>2000</v>
      </c>
      <c r="J325" s="38">
        <f>E325-(F325+H325+I325)</f>
        <v>31866.78</v>
      </c>
      <c r="K325" s="12"/>
    </row>
    <row r="326" spans="1:11" x14ac:dyDescent="0.2">
      <c r="A326" s="1" t="s">
        <v>3</v>
      </c>
      <c r="B326" s="39"/>
      <c r="C326" s="40"/>
      <c r="D326" s="41" t="s">
        <v>31</v>
      </c>
      <c r="E326" s="42"/>
      <c r="F326" s="43"/>
      <c r="G326" s="42"/>
      <c r="H326" s="43"/>
      <c r="I326" s="44">
        <v>2000</v>
      </c>
      <c r="J326" s="44"/>
      <c r="K326" s="12"/>
    </row>
    <row r="327" spans="1:11" x14ac:dyDescent="0.2">
      <c r="A327" s="1" t="s">
        <v>3</v>
      </c>
      <c r="B327" s="33" t="s">
        <v>442</v>
      </c>
      <c r="C327" s="34" t="s">
        <v>679</v>
      </c>
      <c r="D327" s="35" t="s">
        <v>680</v>
      </c>
      <c r="E327" s="36">
        <v>79000</v>
      </c>
      <c r="F327" s="37">
        <v>0</v>
      </c>
      <c r="G327" s="36">
        <v>2000</v>
      </c>
      <c r="H327" s="37">
        <v>2000</v>
      </c>
      <c r="I327" s="38">
        <v>2000</v>
      </c>
      <c r="J327" s="38">
        <f>E327-(F327+H327+I327)</f>
        <v>75000</v>
      </c>
      <c r="K327" s="12"/>
    </row>
    <row r="328" spans="1:11" x14ac:dyDescent="0.2">
      <c r="A328" s="1" t="s">
        <v>3</v>
      </c>
      <c r="B328" s="39"/>
      <c r="C328" s="40"/>
      <c r="D328" s="41" t="s">
        <v>31</v>
      </c>
      <c r="E328" s="42"/>
      <c r="F328" s="43"/>
      <c r="G328" s="42"/>
      <c r="H328" s="43"/>
      <c r="I328" s="44">
        <v>2000</v>
      </c>
      <c r="J328" s="44"/>
      <c r="K328" s="12"/>
    </row>
    <row r="329" spans="1:11" x14ac:dyDescent="0.2">
      <c r="A329" s="1" t="s">
        <v>3</v>
      </c>
      <c r="B329" s="33" t="s">
        <v>442</v>
      </c>
      <c r="C329" s="34" t="s">
        <v>681</v>
      </c>
      <c r="D329" s="35" t="s">
        <v>682</v>
      </c>
      <c r="E329" s="36">
        <v>63500</v>
      </c>
      <c r="F329" s="37">
        <v>0</v>
      </c>
      <c r="G329" s="36">
        <v>500</v>
      </c>
      <c r="H329" s="37">
        <v>500</v>
      </c>
      <c r="I329" s="38">
        <v>500</v>
      </c>
      <c r="J329" s="38">
        <f>E329-(F329+H329+I329)</f>
        <v>62500</v>
      </c>
      <c r="K329" s="12"/>
    </row>
    <row r="330" spans="1:11" x14ac:dyDescent="0.2">
      <c r="A330" s="1" t="s">
        <v>3</v>
      </c>
      <c r="B330" s="39"/>
      <c r="C330" s="40"/>
      <c r="D330" s="41" t="s">
        <v>31</v>
      </c>
      <c r="E330" s="42"/>
      <c r="F330" s="43"/>
      <c r="G330" s="42"/>
      <c r="H330" s="43"/>
      <c r="I330" s="44">
        <v>500</v>
      </c>
      <c r="J330" s="44"/>
      <c r="K330" s="12"/>
    </row>
    <row r="331" spans="1:11" x14ac:dyDescent="0.2">
      <c r="A331" s="1" t="s">
        <v>3</v>
      </c>
      <c r="B331" s="33" t="s">
        <v>442</v>
      </c>
      <c r="C331" s="34" t="s">
        <v>683</v>
      </c>
      <c r="D331" s="35" t="s">
        <v>684</v>
      </c>
      <c r="E331" s="36">
        <v>2200000</v>
      </c>
      <c r="F331" s="37">
        <v>7385.84</v>
      </c>
      <c r="G331" s="36">
        <v>2000</v>
      </c>
      <c r="H331" s="37">
        <v>2000</v>
      </c>
      <c r="I331" s="38">
        <v>500</v>
      </c>
      <c r="J331" s="38">
        <f>E331-(F331+H331+I331)</f>
        <v>2190114.16</v>
      </c>
      <c r="K331" s="12"/>
    </row>
    <row r="332" spans="1:11" x14ac:dyDescent="0.2">
      <c r="A332" s="1" t="s">
        <v>3</v>
      </c>
      <c r="B332" s="39"/>
      <c r="C332" s="40"/>
      <c r="D332" s="41" t="s">
        <v>31</v>
      </c>
      <c r="E332" s="42"/>
      <c r="F332" s="43"/>
      <c r="G332" s="42"/>
      <c r="H332" s="43"/>
      <c r="I332" s="44">
        <v>500</v>
      </c>
      <c r="J332" s="44"/>
      <c r="K332" s="12"/>
    </row>
    <row r="333" spans="1:11" x14ac:dyDescent="0.2">
      <c r="A333" s="1" t="s">
        <v>3</v>
      </c>
      <c r="B333" s="33" t="s">
        <v>442</v>
      </c>
      <c r="C333" s="34" t="s">
        <v>685</v>
      </c>
      <c r="D333" s="35" t="s">
        <v>686</v>
      </c>
      <c r="E333" s="36">
        <v>60000</v>
      </c>
      <c r="F333" s="37">
        <v>0</v>
      </c>
      <c r="G333" s="36">
        <v>49300</v>
      </c>
      <c r="H333" s="37">
        <v>49800</v>
      </c>
      <c r="I333" s="38">
        <v>43000</v>
      </c>
      <c r="J333" s="38">
        <f>E333-(F333+H333+I333)</f>
        <v>-32800</v>
      </c>
      <c r="K333" s="12"/>
    </row>
    <row r="334" spans="1:11" x14ac:dyDescent="0.2">
      <c r="A334" s="1" t="s">
        <v>3</v>
      </c>
      <c r="B334" s="39"/>
      <c r="C334" s="40"/>
      <c r="D334" s="41" t="s">
        <v>478</v>
      </c>
      <c r="E334" s="42"/>
      <c r="F334" s="43"/>
      <c r="G334" s="42"/>
      <c r="H334" s="43"/>
      <c r="I334" s="44">
        <v>23750</v>
      </c>
      <c r="J334" s="44"/>
      <c r="K334" s="12"/>
    </row>
    <row r="335" spans="1:11" x14ac:dyDescent="0.2">
      <c r="A335" s="1" t="s">
        <v>3</v>
      </c>
      <c r="B335" s="39"/>
      <c r="C335" s="40"/>
      <c r="D335" s="41" t="s">
        <v>31</v>
      </c>
      <c r="E335" s="42"/>
      <c r="F335" s="43"/>
      <c r="G335" s="42"/>
      <c r="H335" s="43"/>
      <c r="I335" s="44">
        <v>19250</v>
      </c>
      <c r="J335" s="44"/>
      <c r="K335" s="12"/>
    </row>
    <row r="336" spans="1:11" x14ac:dyDescent="0.2">
      <c r="A336" s="1" t="s">
        <v>3</v>
      </c>
      <c r="B336" s="33" t="s">
        <v>442</v>
      </c>
      <c r="C336" s="34" t="s">
        <v>687</v>
      </c>
      <c r="D336" s="35" t="s">
        <v>688</v>
      </c>
      <c r="E336" s="36">
        <v>85000</v>
      </c>
      <c r="F336" s="37">
        <v>0</v>
      </c>
      <c r="G336" s="36">
        <v>42000</v>
      </c>
      <c r="H336" s="37">
        <v>47000</v>
      </c>
      <c r="I336" s="38">
        <v>50000</v>
      </c>
      <c r="J336" s="38">
        <f>E336-(F336+H336+I336)</f>
        <v>-12000</v>
      </c>
      <c r="K336" s="12"/>
    </row>
    <row r="337" spans="1:11" x14ac:dyDescent="0.2">
      <c r="A337" s="1" t="s">
        <v>3</v>
      </c>
      <c r="B337" s="39"/>
      <c r="C337" s="40"/>
      <c r="D337" s="41" t="s">
        <v>31</v>
      </c>
      <c r="E337" s="42"/>
      <c r="F337" s="43"/>
      <c r="G337" s="42"/>
      <c r="H337" s="43"/>
      <c r="I337" s="44">
        <v>50000</v>
      </c>
      <c r="J337" s="44"/>
      <c r="K337" s="12"/>
    </row>
    <row r="338" spans="1:11" x14ac:dyDescent="0.2">
      <c r="A338" s="1" t="s">
        <v>3</v>
      </c>
      <c r="B338" s="33" t="s">
        <v>442</v>
      </c>
      <c r="C338" s="34" t="s">
        <v>689</v>
      </c>
      <c r="D338" s="35" t="s">
        <v>690</v>
      </c>
      <c r="E338" s="36">
        <v>450100</v>
      </c>
      <c r="F338" s="37">
        <v>64</v>
      </c>
      <c r="G338" s="36">
        <v>7000</v>
      </c>
      <c r="H338" s="37">
        <v>7000</v>
      </c>
      <c r="I338" s="38">
        <v>8000</v>
      </c>
      <c r="J338" s="38">
        <f>E338-(F338+H338+I338)</f>
        <v>435036</v>
      </c>
      <c r="K338" s="12"/>
    </row>
    <row r="339" spans="1:11" x14ac:dyDescent="0.2">
      <c r="A339" s="1" t="s">
        <v>3</v>
      </c>
      <c r="B339" s="39"/>
      <c r="C339" s="40"/>
      <c r="D339" s="41" t="s">
        <v>31</v>
      </c>
      <c r="E339" s="42"/>
      <c r="F339" s="43"/>
      <c r="G339" s="42"/>
      <c r="H339" s="43"/>
      <c r="I339" s="44">
        <v>8000</v>
      </c>
      <c r="J339" s="44"/>
      <c r="K339" s="12"/>
    </row>
    <row r="340" spans="1:11" x14ac:dyDescent="0.2">
      <c r="A340" s="1" t="s">
        <v>3</v>
      </c>
      <c r="B340" s="33" t="s">
        <v>442</v>
      </c>
      <c r="C340" s="34" t="s">
        <v>691</v>
      </c>
      <c r="D340" s="35" t="s">
        <v>692</v>
      </c>
      <c r="E340" s="36">
        <v>18000</v>
      </c>
      <c r="F340" s="37">
        <v>42.35</v>
      </c>
      <c r="G340" s="36">
        <v>1300</v>
      </c>
      <c r="H340" s="37">
        <v>1950</v>
      </c>
      <c r="I340" s="38">
        <v>500</v>
      </c>
      <c r="J340" s="38">
        <f>E340-(F340+H340+I340)</f>
        <v>15507.65</v>
      </c>
      <c r="K340" s="12"/>
    </row>
    <row r="341" spans="1:11" x14ac:dyDescent="0.2">
      <c r="A341" s="1" t="s">
        <v>3</v>
      </c>
      <c r="B341" s="39"/>
      <c r="C341" s="40"/>
      <c r="D341" s="41" t="s">
        <v>31</v>
      </c>
      <c r="E341" s="42"/>
      <c r="F341" s="43"/>
      <c r="G341" s="42"/>
      <c r="H341" s="43"/>
      <c r="I341" s="44">
        <v>500</v>
      </c>
      <c r="J341" s="44"/>
      <c r="K341" s="12"/>
    </row>
    <row r="342" spans="1:11" x14ac:dyDescent="0.2">
      <c r="A342" s="1" t="s">
        <v>3</v>
      </c>
      <c r="B342" s="33" t="s">
        <v>442</v>
      </c>
      <c r="C342" s="34" t="s">
        <v>693</v>
      </c>
      <c r="D342" s="35" t="s">
        <v>694</v>
      </c>
      <c r="E342" s="36">
        <v>13600</v>
      </c>
      <c r="F342" s="37">
        <v>0</v>
      </c>
      <c r="G342" s="36">
        <v>0</v>
      </c>
      <c r="H342" s="37">
        <v>77</v>
      </c>
      <c r="I342" s="38">
        <v>13500</v>
      </c>
      <c r="J342" s="38">
        <f>E342-(F342+H342+I342)</f>
        <v>23</v>
      </c>
      <c r="K342" s="12"/>
    </row>
    <row r="343" spans="1:11" x14ac:dyDescent="0.2">
      <c r="A343" s="1" t="s">
        <v>3</v>
      </c>
      <c r="B343" s="39"/>
      <c r="C343" s="40"/>
      <c r="D343" s="41" t="s">
        <v>31</v>
      </c>
      <c r="E343" s="42"/>
      <c r="F343" s="43"/>
      <c r="G343" s="42"/>
      <c r="H343" s="43"/>
      <c r="I343" s="44">
        <v>13500</v>
      </c>
      <c r="J343" s="44"/>
      <c r="K343" s="12"/>
    </row>
    <row r="344" spans="1:11" x14ac:dyDescent="0.2">
      <c r="A344" s="1" t="s">
        <v>3</v>
      </c>
      <c r="B344" s="33" t="s">
        <v>442</v>
      </c>
      <c r="C344" s="34" t="s">
        <v>695</v>
      </c>
      <c r="D344" s="35" t="s">
        <v>696</v>
      </c>
      <c r="E344" s="36">
        <v>262363</v>
      </c>
      <c r="F344" s="37">
        <v>1918</v>
      </c>
      <c r="G344" s="36">
        <v>50000</v>
      </c>
      <c r="H344" s="37">
        <v>50000</v>
      </c>
      <c r="I344" s="38">
        <v>150000</v>
      </c>
      <c r="J344" s="38">
        <f>E344-(F344+H344+I344)</f>
        <v>60445</v>
      </c>
      <c r="K344" s="12"/>
    </row>
    <row r="345" spans="1:11" x14ac:dyDescent="0.2">
      <c r="A345" s="1" t="s">
        <v>3</v>
      </c>
      <c r="B345" s="39"/>
      <c r="C345" s="40"/>
      <c r="D345" s="41" t="s">
        <v>31</v>
      </c>
      <c r="E345" s="42"/>
      <c r="F345" s="43"/>
      <c r="G345" s="42"/>
      <c r="H345" s="43"/>
      <c r="I345" s="44">
        <v>150000</v>
      </c>
      <c r="J345" s="44"/>
      <c r="K345" s="12"/>
    </row>
    <row r="346" spans="1:11" x14ac:dyDescent="0.2">
      <c r="A346" s="1" t="s">
        <v>3</v>
      </c>
      <c r="B346" s="33" t="s">
        <v>442</v>
      </c>
      <c r="C346" s="34" t="s">
        <v>697</v>
      </c>
      <c r="D346" s="35" t="s">
        <v>698</v>
      </c>
      <c r="E346" s="36">
        <v>6001000</v>
      </c>
      <c r="F346" s="37">
        <v>134.24</v>
      </c>
      <c r="G346" s="36">
        <v>80000</v>
      </c>
      <c r="H346" s="37">
        <v>80200</v>
      </c>
      <c r="I346" s="38">
        <v>1000</v>
      </c>
      <c r="J346" s="38">
        <f>E346-(F346+H346+I346)</f>
        <v>5919665.7599999998</v>
      </c>
      <c r="K346" s="12"/>
    </row>
    <row r="347" spans="1:11" x14ac:dyDescent="0.2">
      <c r="A347" s="1" t="s">
        <v>3</v>
      </c>
      <c r="B347" s="39"/>
      <c r="C347" s="40"/>
      <c r="D347" s="41" t="s">
        <v>31</v>
      </c>
      <c r="E347" s="42"/>
      <c r="F347" s="43"/>
      <c r="G347" s="42"/>
      <c r="H347" s="43"/>
      <c r="I347" s="44">
        <v>1000</v>
      </c>
      <c r="J347" s="44"/>
      <c r="K347" s="12"/>
    </row>
    <row r="348" spans="1:11" x14ac:dyDescent="0.2">
      <c r="A348" s="1" t="s">
        <v>3</v>
      </c>
      <c r="B348" s="33" t="s">
        <v>442</v>
      </c>
      <c r="C348" s="34" t="s">
        <v>699</v>
      </c>
      <c r="D348" s="35" t="s">
        <v>700</v>
      </c>
      <c r="E348" s="36">
        <v>157138</v>
      </c>
      <c r="F348" s="37">
        <v>6040.27</v>
      </c>
      <c r="G348" s="36">
        <v>59500</v>
      </c>
      <c r="H348" s="37">
        <v>60500</v>
      </c>
      <c r="I348" s="38">
        <v>10000</v>
      </c>
      <c r="J348" s="38">
        <f>E348-(F348+H348+I348)</f>
        <v>80597.73</v>
      </c>
      <c r="K348" s="12"/>
    </row>
    <row r="349" spans="1:11" x14ac:dyDescent="0.2">
      <c r="A349" s="1" t="s">
        <v>3</v>
      </c>
      <c r="B349" s="39"/>
      <c r="C349" s="40"/>
      <c r="D349" s="41" t="s">
        <v>31</v>
      </c>
      <c r="E349" s="42"/>
      <c r="F349" s="43"/>
      <c r="G349" s="42"/>
      <c r="H349" s="43"/>
      <c r="I349" s="44">
        <v>10000</v>
      </c>
      <c r="J349" s="44"/>
      <c r="K349" s="12"/>
    </row>
    <row r="350" spans="1:11" x14ac:dyDescent="0.2">
      <c r="A350" s="1" t="s">
        <v>3</v>
      </c>
      <c r="B350" s="33" t="s">
        <v>442</v>
      </c>
      <c r="C350" s="34" t="s">
        <v>701</v>
      </c>
      <c r="D350" s="35" t="s">
        <v>702</v>
      </c>
      <c r="E350" s="36">
        <v>302971</v>
      </c>
      <c r="F350" s="37">
        <v>0</v>
      </c>
      <c r="G350" s="36">
        <v>0</v>
      </c>
      <c r="H350" s="37">
        <v>50000</v>
      </c>
      <c r="I350" s="38">
        <v>40000</v>
      </c>
      <c r="J350" s="38">
        <f>E350-(F350+H350+I350)</f>
        <v>212971</v>
      </c>
      <c r="K350" s="12"/>
    </row>
    <row r="351" spans="1:11" x14ac:dyDescent="0.2">
      <c r="A351" s="1" t="s">
        <v>3</v>
      </c>
      <c r="B351" s="39"/>
      <c r="C351" s="40"/>
      <c r="D351" s="41" t="s">
        <v>31</v>
      </c>
      <c r="E351" s="42"/>
      <c r="F351" s="43"/>
      <c r="G351" s="42"/>
      <c r="H351" s="43"/>
      <c r="I351" s="44">
        <v>40000</v>
      </c>
      <c r="J351" s="44"/>
      <c r="K351" s="12"/>
    </row>
    <row r="352" spans="1:11" x14ac:dyDescent="0.2">
      <c r="A352" s="1" t="s">
        <v>3</v>
      </c>
      <c r="B352" s="33" t="s">
        <v>442</v>
      </c>
      <c r="C352" s="34" t="s">
        <v>703</v>
      </c>
      <c r="D352" s="35" t="s">
        <v>704</v>
      </c>
      <c r="E352" s="36">
        <v>8000</v>
      </c>
      <c r="F352" s="37">
        <v>0</v>
      </c>
      <c r="G352" s="36">
        <v>0</v>
      </c>
      <c r="H352" s="37">
        <v>7900</v>
      </c>
      <c r="I352" s="38">
        <v>8000</v>
      </c>
      <c r="J352" s="38">
        <f>E352-(F352+H352+I352)</f>
        <v>-7900</v>
      </c>
      <c r="K352" s="12"/>
    </row>
    <row r="353" spans="1:11" x14ac:dyDescent="0.2">
      <c r="A353" s="1" t="s">
        <v>3</v>
      </c>
      <c r="B353" s="39"/>
      <c r="C353" s="40"/>
      <c r="D353" s="41" t="s">
        <v>31</v>
      </c>
      <c r="E353" s="42"/>
      <c r="F353" s="43"/>
      <c r="G353" s="42"/>
      <c r="H353" s="43"/>
      <c r="I353" s="44">
        <v>8000</v>
      </c>
      <c r="J353" s="44"/>
      <c r="K353" s="12"/>
    </row>
    <row r="354" spans="1:11" x14ac:dyDescent="0.2">
      <c r="A354" s="1" t="s">
        <v>3</v>
      </c>
      <c r="B354" s="33" t="s">
        <v>442</v>
      </c>
      <c r="C354" s="34" t="s">
        <v>705</v>
      </c>
      <c r="D354" s="35" t="s">
        <v>706</v>
      </c>
      <c r="E354" s="36">
        <v>72600</v>
      </c>
      <c r="F354" s="37">
        <v>0</v>
      </c>
      <c r="G354" s="36">
        <v>0</v>
      </c>
      <c r="H354" s="37">
        <v>9000</v>
      </c>
      <c r="I354" s="38">
        <v>20000</v>
      </c>
      <c r="J354" s="38">
        <f>E354-(F354+H354+I354)</f>
        <v>43600</v>
      </c>
      <c r="K354" s="12"/>
    </row>
    <row r="355" spans="1:11" x14ac:dyDescent="0.2">
      <c r="A355" s="1" t="s">
        <v>3</v>
      </c>
      <c r="B355" s="39"/>
      <c r="C355" s="40"/>
      <c r="D355" s="41" t="s">
        <v>31</v>
      </c>
      <c r="E355" s="42"/>
      <c r="F355" s="43"/>
      <c r="G355" s="42"/>
      <c r="H355" s="43"/>
      <c r="I355" s="44">
        <v>20000</v>
      </c>
      <c r="J355" s="44"/>
      <c r="K355" s="12"/>
    </row>
    <row r="356" spans="1:11" x14ac:dyDescent="0.2">
      <c r="A356" s="1" t="s">
        <v>3</v>
      </c>
      <c r="B356" s="33" t="s">
        <v>442</v>
      </c>
      <c r="C356" s="34" t="s">
        <v>707</v>
      </c>
      <c r="D356" s="35" t="s">
        <v>708</v>
      </c>
      <c r="E356" s="36">
        <v>50365</v>
      </c>
      <c r="F356" s="37">
        <v>0</v>
      </c>
      <c r="G356" s="36">
        <v>0</v>
      </c>
      <c r="H356" s="37">
        <v>0</v>
      </c>
      <c r="I356" s="38">
        <v>40000</v>
      </c>
      <c r="J356" s="38">
        <f>E356-(F356+H356+I356)</f>
        <v>10365</v>
      </c>
      <c r="K356" s="12"/>
    </row>
    <row r="357" spans="1:11" x14ac:dyDescent="0.2">
      <c r="A357" s="1" t="s">
        <v>3</v>
      </c>
      <c r="B357" s="39"/>
      <c r="C357" s="40"/>
      <c r="D357" s="41" t="s">
        <v>31</v>
      </c>
      <c r="E357" s="42"/>
      <c r="F357" s="43"/>
      <c r="G357" s="42"/>
      <c r="H357" s="43"/>
      <c r="I357" s="44">
        <v>40000</v>
      </c>
      <c r="J357" s="44"/>
      <c r="K357" s="12"/>
    </row>
    <row r="358" spans="1:11" x14ac:dyDescent="0.2">
      <c r="A358" s="1" t="s">
        <v>3</v>
      </c>
      <c r="B358" s="33" t="s">
        <v>442</v>
      </c>
      <c r="C358" s="34" t="s">
        <v>709</v>
      </c>
      <c r="D358" s="35" t="s">
        <v>710</v>
      </c>
      <c r="E358" s="36">
        <v>22675</v>
      </c>
      <c r="F358" s="37">
        <v>0</v>
      </c>
      <c r="G358" s="36">
        <v>0</v>
      </c>
      <c r="H358" s="37">
        <v>0</v>
      </c>
      <c r="I358" s="38">
        <v>20000</v>
      </c>
      <c r="J358" s="38">
        <f>E358-(F358+H358+I358)</f>
        <v>2675</v>
      </c>
      <c r="K358" s="12"/>
    </row>
    <row r="359" spans="1:11" x14ac:dyDescent="0.2">
      <c r="A359" s="1" t="s">
        <v>3</v>
      </c>
      <c r="B359" s="39"/>
      <c r="C359" s="40"/>
      <c r="D359" s="41" t="s">
        <v>31</v>
      </c>
      <c r="E359" s="42"/>
      <c r="F359" s="43"/>
      <c r="G359" s="42"/>
      <c r="H359" s="43"/>
      <c r="I359" s="44">
        <v>20000</v>
      </c>
      <c r="J359" s="44"/>
      <c r="K359" s="12"/>
    </row>
    <row r="360" spans="1:11" x14ac:dyDescent="0.2">
      <c r="A360" s="1" t="s">
        <v>3</v>
      </c>
      <c r="B360" s="33" t="s">
        <v>442</v>
      </c>
      <c r="C360" s="34" t="s">
        <v>1169</v>
      </c>
      <c r="D360" s="35" t="s">
        <v>443</v>
      </c>
      <c r="E360" s="36">
        <v>0</v>
      </c>
      <c r="F360" s="37">
        <v>0</v>
      </c>
      <c r="G360" s="36">
        <v>0</v>
      </c>
      <c r="H360" s="37">
        <v>0</v>
      </c>
      <c r="I360" s="38">
        <v>11410</v>
      </c>
      <c r="J360" s="38">
        <f>E360-(F360+H360+I360)</f>
        <v>-11410</v>
      </c>
      <c r="K360" s="12"/>
    </row>
    <row r="361" spans="1:11" x14ac:dyDescent="0.2">
      <c r="A361" s="1" t="s">
        <v>3</v>
      </c>
      <c r="B361" s="39"/>
      <c r="C361" s="40"/>
      <c r="D361" s="41" t="s">
        <v>31</v>
      </c>
      <c r="E361" s="42"/>
      <c r="F361" s="43"/>
      <c r="G361" s="42"/>
      <c r="H361" s="43"/>
      <c r="I361" s="44">
        <v>11410</v>
      </c>
      <c r="J361" s="44"/>
      <c r="K361" s="12"/>
    </row>
    <row r="362" spans="1:11" x14ac:dyDescent="0.2">
      <c r="A362" s="1" t="s">
        <v>3</v>
      </c>
      <c r="B362" s="33" t="s">
        <v>442</v>
      </c>
      <c r="C362" s="34" t="s">
        <v>1170</v>
      </c>
      <c r="D362" s="35" t="s">
        <v>444</v>
      </c>
      <c r="E362" s="36">
        <v>0</v>
      </c>
      <c r="F362" s="37">
        <v>0</v>
      </c>
      <c r="G362" s="36">
        <v>0</v>
      </c>
      <c r="H362" s="37">
        <v>0</v>
      </c>
      <c r="I362" s="38">
        <v>13750</v>
      </c>
      <c r="J362" s="38">
        <f>E362-(F362+H362+I362)</f>
        <v>-13750</v>
      </c>
      <c r="K362" s="12"/>
    </row>
    <row r="363" spans="1:11" x14ac:dyDescent="0.2">
      <c r="A363" s="1" t="s">
        <v>3</v>
      </c>
      <c r="B363" s="39"/>
      <c r="C363" s="40"/>
      <c r="D363" s="41" t="s">
        <v>31</v>
      </c>
      <c r="E363" s="42"/>
      <c r="F363" s="43"/>
      <c r="G363" s="42"/>
      <c r="H363" s="43"/>
      <c r="I363" s="44">
        <v>13750</v>
      </c>
      <c r="J363" s="44"/>
      <c r="K363" s="12"/>
    </row>
    <row r="364" spans="1:11" x14ac:dyDescent="0.2">
      <c r="A364" s="1" t="s">
        <v>3</v>
      </c>
      <c r="B364" s="33" t="s">
        <v>442</v>
      </c>
      <c r="C364" s="34" t="s">
        <v>1171</v>
      </c>
      <c r="D364" s="35" t="s">
        <v>445</v>
      </c>
      <c r="E364" s="36">
        <v>0</v>
      </c>
      <c r="F364" s="37">
        <v>0</v>
      </c>
      <c r="G364" s="36">
        <v>0</v>
      </c>
      <c r="H364" s="37">
        <v>0</v>
      </c>
      <c r="I364" s="38">
        <v>341</v>
      </c>
      <c r="J364" s="38">
        <f>E364-(F364+H364+I364)</f>
        <v>-341</v>
      </c>
      <c r="K364" s="12"/>
    </row>
    <row r="365" spans="1:11" x14ac:dyDescent="0.2">
      <c r="A365" s="1" t="s">
        <v>3</v>
      </c>
      <c r="B365" s="39"/>
      <c r="C365" s="40"/>
      <c r="D365" s="41" t="s">
        <v>31</v>
      </c>
      <c r="E365" s="42"/>
      <c r="F365" s="43"/>
      <c r="G365" s="42"/>
      <c r="H365" s="43"/>
      <c r="I365" s="44">
        <v>341</v>
      </c>
      <c r="J365" s="44"/>
      <c r="K365" s="12"/>
    </row>
    <row r="366" spans="1:11" x14ac:dyDescent="0.2">
      <c r="A366" s="1" t="s">
        <v>3</v>
      </c>
      <c r="B366" s="33" t="s">
        <v>442</v>
      </c>
      <c r="C366" s="34" t="s">
        <v>1172</v>
      </c>
      <c r="D366" s="35" t="s">
        <v>446</v>
      </c>
      <c r="E366" s="36">
        <v>0</v>
      </c>
      <c r="F366" s="37">
        <v>0</v>
      </c>
      <c r="G366" s="36">
        <v>0</v>
      </c>
      <c r="H366" s="37">
        <v>0</v>
      </c>
      <c r="I366" s="38">
        <v>370</v>
      </c>
      <c r="J366" s="38">
        <f>E366-(F366+H366+I366)</f>
        <v>-370</v>
      </c>
      <c r="K366" s="12"/>
    </row>
    <row r="367" spans="1:11" x14ac:dyDescent="0.2">
      <c r="A367" s="1" t="s">
        <v>3</v>
      </c>
      <c r="B367" s="39"/>
      <c r="C367" s="40"/>
      <c r="D367" s="41" t="s">
        <v>31</v>
      </c>
      <c r="E367" s="42"/>
      <c r="F367" s="43"/>
      <c r="G367" s="42"/>
      <c r="H367" s="43"/>
      <c r="I367" s="44">
        <v>370</v>
      </c>
      <c r="J367" s="44"/>
      <c r="K367" s="12"/>
    </row>
    <row r="368" spans="1:11" x14ac:dyDescent="0.2">
      <c r="A368" s="1" t="s">
        <v>3</v>
      </c>
      <c r="B368" s="33" t="s">
        <v>442</v>
      </c>
      <c r="C368" s="34" t="s">
        <v>1173</v>
      </c>
      <c r="D368" s="35" t="s">
        <v>447</v>
      </c>
      <c r="E368" s="36">
        <v>0</v>
      </c>
      <c r="F368" s="37">
        <v>0</v>
      </c>
      <c r="G368" s="36">
        <v>0</v>
      </c>
      <c r="H368" s="37">
        <v>0</v>
      </c>
      <c r="I368" s="38">
        <v>15500</v>
      </c>
      <c r="J368" s="38">
        <f>E368-(F368+H368+I368)</f>
        <v>-15500</v>
      </c>
      <c r="K368" s="12"/>
    </row>
    <row r="369" spans="1:11" x14ac:dyDescent="0.2">
      <c r="A369" s="1" t="s">
        <v>3</v>
      </c>
      <c r="B369" s="39"/>
      <c r="C369" s="40"/>
      <c r="D369" s="41" t="s">
        <v>31</v>
      </c>
      <c r="E369" s="42"/>
      <c r="F369" s="43"/>
      <c r="G369" s="42"/>
      <c r="H369" s="43"/>
      <c r="I369" s="44">
        <v>15500</v>
      </c>
      <c r="J369" s="44"/>
      <c r="K369" s="12"/>
    </row>
    <row r="370" spans="1:11" x14ac:dyDescent="0.2">
      <c r="A370" s="1" t="s">
        <v>3</v>
      </c>
      <c r="B370" s="33" t="s">
        <v>442</v>
      </c>
      <c r="C370" s="34" t="s">
        <v>1174</v>
      </c>
      <c r="D370" s="35" t="s">
        <v>448</v>
      </c>
      <c r="E370" s="36">
        <v>0</v>
      </c>
      <c r="F370" s="37">
        <v>0</v>
      </c>
      <c r="G370" s="36">
        <v>0</v>
      </c>
      <c r="H370" s="37">
        <v>0</v>
      </c>
      <c r="I370" s="38">
        <v>8250</v>
      </c>
      <c r="J370" s="38">
        <f>E370-(F370+H370+I370)</f>
        <v>-8250</v>
      </c>
      <c r="K370" s="12"/>
    </row>
    <row r="371" spans="1:11" x14ac:dyDescent="0.2">
      <c r="A371" s="1" t="s">
        <v>3</v>
      </c>
      <c r="B371" s="39"/>
      <c r="C371" s="40"/>
      <c r="D371" s="41" t="s">
        <v>31</v>
      </c>
      <c r="E371" s="42"/>
      <c r="F371" s="43"/>
      <c r="G371" s="42"/>
      <c r="H371" s="43"/>
      <c r="I371" s="44">
        <v>8250</v>
      </c>
      <c r="J371" s="44"/>
      <c r="K371" s="12"/>
    </row>
    <row r="372" spans="1:11" x14ac:dyDescent="0.2">
      <c r="A372" s="1" t="s">
        <v>3</v>
      </c>
      <c r="B372" s="33" t="s">
        <v>442</v>
      </c>
      <c r="C372" s="34" t="s">
        <v>1175</v>
      </c>
      <c r="D372" s="35" t="s">
        <v>449</v>
      </c>
      <c r="E372" s="36">
        <v>0</v>
      </c>
      <c r="F372" s="37">
        <v>0</v>
      </c>
      <c r="G372" s="36">
        <v>0</v>
      </c>
      <c r="H372" s="37">
        <v>0</v>
      </c>
      <c r="I372" s="38">
        <v>35</v>
      </c>
      <c r="J372" s="38">
        <f>E372-(F372+H372+I372)</f>
        <v>-35</v>
      </c>
      <c r="K372" s="12"/>
    </row>
    <row r="373" spans="1:11" x14ac:dyDescent="0.2">
      <c r="A373" s="1" t="s">
        <v>3</v>
      </c>
      <c r="B373" s="39"/>
      <c r="C373" s="40"/>
      <c r="D373" s="41" t="s">
        <v>31</v>
      </c>
      <c r="E373" s="42"/>
      <c r="F373" s="43"/>
      <c r="G373" s="42"/>
      <c r="H373" s="43"/>
      <c r="I373" s="44">
        <v>35</v>
      </c>
      <c r="J373" s="44"/>
      <c r="K373" s="12"/>
    </row>
    <row r="374" spans="1:11" x14ac:dyDescent="0.2">
      <c r="A374" s="1" t="s">
        <v>3</v>
      </c>
      <c r="B374" s="33" t="s">
        <v>442</v>
      </c>
      <c r="C374" s="34" t="s">
        <v>1176</v>
      </c>
      <c r="D374" s="35" t="s">
        <v>454</v>
      </c>
      <c r="E374" s="36">
        <v>0</v>
      </c>
      <c r="F374" s="37">
        <v>0</v>
      </c>
      <c r="G374" s="36">
        <v>0</v>
      </c>
      <c r="H374" s="37">
        <v>0</v>
      </c>
      <c r="I374" s="38">
        <v>15380</v>
      </c>
      <c r="J374" s="38">
        <f>E374-(F374+H374+I374)</f>
        <v>-15380</v>
      </c>
      <c r="K374" s="12"/>
    </row>
    <row r="375" spans="1:11" x14ac:dyDescent="0.2">
      <c r="A375" s="1" t="s">
        <v>3</v>
      </c>
      <c r="B375" s="39"/>
      <c r="C375" s="40"/>
      <c r="D375" s="41" t="s">
        <v>31</v>
      </c>
      <c r="E375" s="42"/>
      <c r="F375" s="43"/>
      <c r="G375" s="42"/>
      <c r="H375" s="43"/>
      <c r="I375" s="44">
        <v>15380</v>
      </c>
      <c r="J375" s="44"/>
      <c r="K375" s="12"/>
    </row>
    <row r="376" spans="1:11" x14ac:dyDescent="0.2">
      <c r="A376" s="1" t="s">
        <v>3</v>
      </c>
      <c r="B376" s="33" t="s">
        <v>442</v>
      </c>
      <c r="C376" s="34" t="s">
        <v>1177</v>
      </c>
      <c r="D376" s="35" t="s">
        <v>455</v>
      </c>
      <c r="E376" s="36">
        <v>0</v>
      </c>
      <c r="F376" s="37">
        <v>0</v>
      </c>
      <c r="G376" s="36">
        <v>0</v>
      </c>
      <c r="H376" s="37">
        <v>0</v>
      </c>
      <c r="I376" s="38">
        <v>10350</v>
      </c>
      <c r="J376" s="38">
        <f>E376-(F376+H376+I376)</f>
        <v>-10350</v>
      </c>
      <c r="K376" s="12"/>
    </row>
    <row r="377" spans="1:11" x14ac:dyDescent="0.2">
      <c r="A377" s="1" t="s">
        <v>3</v>
      </c>
      <c r="B377" s="39"/>
      <c r="C377" s="40"/>
      <c r="D377" s="41" t="s">
        <v>31</v>
      </c>
      <c r="E377" s="42"/>
      <c r="F377" s="43"/>
      <c r="G377" s="42"/>
      <c r="H377" s="43"/>
      <c r="I377" s="44">
        <v>10350</v>
      </c>
      <c r="J377" s="44"/>
      <c r="K377" s="12"/>
    </row>
    <row r="378" spans="1:11" x14ac:dyDescent="0.2">
      <c r="A378" s="1" t="s">
        <v>3</v>
      </c>
      <c r="B378" s="33" t="s">
        <v>442</v>
      </c>
      <c r="C378" s="34" t="s">
        <v>1178</v>
      </c>
      <c r="D378" s="35" t="s">
        <v>450</v>
      </c>
      <c r="E378" s="36">
        <v>0</v>
      </c>
      <c r="F378" s="37">
        <v>0</v>
      </c>
      <c r="G378" s="36">
        <v>0</v>
      </c>
      <c r="H378" s="37">
        <v>0</v>
      </c>
      <c r="I378" s="38">
        <v>420</v>
      </c>
      <c r="J378" s="38">
        <f>E378-(F378+H378+I378)</f>
        <v>-420</v>
      </c>
      <c r="K378" s="12"/>
    </row>
    <row r="379" spans="1:11" x14ac:dyDescent="0.2">
      <c r="A379" s="1" t="s">
        <v>3</v>
      </c>
      <c r="B379" s="39"/>
      <c r="C379" s="40"/>
      <c r="D379" s="41" t="s">
        <v>31</v>
      </c>
      <c r="E379" s="42"/>
      <c r="F379" s="43"/>
      <c r="G379" s="42"/>
      <c r="H379" s="43"/>
      <c r="I379" s="44">
        <v>420</v>
      </c>
      <c r="J379" s="44"/>
      <c r="K379" s="12"/>
    </row>
    <row r="380" spans="1:11" x14ac:dyDescent="0.2">
      <c r="A380" s="1" t="s">
        <v>3</v>
      </c>
      <c r="B380" s="33" t="s">
        <v>442</v>
      </c>
      <c r="C380" s="34" t="s">
        <v>1179</v>
      </c>
      <c r="D380" s="35" t="s">
        <v>451</v>
      </c>
      <c r="E380" s="36">
        <v>0</v>
      </c>
      <c r="F380" s="37">
        <v>0</v>
      </c>
      <c r="G380" s="36">
        <v>0</v>
      </c>
      <c r="H380" s="37">
        <v>0</v>
      </c>
      <c r="I380" s="38">
        <v>330</v>
      </c>
      <c r="J380" s="38">
        <f>E380-(F380+H380+I380)</f>
        <v>-330</v>
      </c>
      <c r="K380" s="12"/>
    </row>
    <row r="381" spans="1:11" x14ac:dyDescent="0.2">
      <c r="A381" s="1" t="s">
        <v>3</v>
      </c>
      <c r="B381" s="39"/>
      <c r="C381" s="40"/>
      <c r="D381" s="41" t="s">
        <v>31</v>
      </c>
      <c r="E381" s="42"/>
      <c r="F381" s="43"/>
      <c r="G381" s="42"/>
      <c r="H381" s="43"/>
      <c r="I381" s="44">
        <v>330</v>
      </c>
      <c r="J381" s="44"/>
      <c r="K381" s="12"/>
    </row>
    <row r="382" spans="1:11" x14ac:dyDescent="0.2">
      <c r="A382" s="1" t="s">
        <v>3</v>
      </c>
      <c r="B382" s="33" t="s">
        <v>442</v>
      </c>
      <c r="C382" s="34" t="s">
        <v>1180</v>
      </c>
      <c r="D382" s="35" t="s">
        <v>452</v>
      </c>
      <c r="E382" s="36">
        <v>0</v>
      </c>
      <c r="F382" s="37">
        <v>0</v>
      </c>
      <c r="G382" s="36">
        <v>0</v>
      </c>
      <c r="H382" s="37">
        <v>0</v>
      </c>
      <c r="I382" s="38">
        <v>8250</v>
      </c>
      <c r="J382" s="38">
        <f>E382-(F382+H382+I382)</f>
        <v>-8250</v>
      </c>
      <c r="K382" s="12"/>
    </row>
    <row r="383" spans="1:11" x14ac:dyDescent="0.2">
      <c r="A383" s="1" t="s">
        <v>3</v>
      </c>
      <c r="B383" s="39"/>
      <c r="C383" s="40"/>
      <c r="D383" s="41" t="s">
        <v>31</v>
      </c>
      <c r="E383" s="42"/>
      <c r="F383" s="43"/>
      <c r="G383" s="42"/>
      <c r="H383" s="43"/>
      <c r="I383" s="44">
        <v>8250</v>
      </c>
      <c r="J383" s="44"/>
      <c r="K383" s="12"/>
    </row>
    <row r="384" spans="1:11" x14ac:dyDescent="0.2">
      <c r="A384" s="1" t="s">
        <v>3</v>
      </c>
      <c r="B384" s="33" t="s">
        <v>442</v>
      </c>
      <c r="C384" s="34" t="s">
        <v>1181</v>
      </c>
      <c r="D384" s="35" t="s">
        <v>453</v>
      </c>
      <c r="E384" s="36">
        <v>0</v>
      </c>
      <c r="F384" s="37">
        <v>0</v>
      </c>
      <c r="G384" s="36">
        <v>0</v>
      </c>
      <c r="H384" s="37">
        <v>0</v>
      </c>
      <c r="I384" s="38">
        <v>5220</v>
      </c>
      <c r="J384" s="38">
        <f>E384-(F384+H384+I384)</f>
        <v>-5220</v>
      </c>
      <c r="K384" s="12"/>
    </row>
    <row r="385" spans="1:11" x14ac:dyDescent="0.2">
      <c r="A385" s="1" t="s">
        <v>3</v>
      </c>
      <c r="B385" s="39"/>
      <c r="C385" s="40"/>
      <c r="D385" s="41" t="s">
        <v>31</v>
      </c>
      <c r="E385" s="42"/>
      <c r="F385" s="43"/>
      <c r="G385" s="42"/>
      <c r="H385" s="43"/>
      <c r="I385" s="44">
        <v>5220</v>
      </c>
      <c r="J385" s="44"/>
      <c r="K385" s="12"/>
    </row>
    <row r="386" spans="1:11" x14ac:dyDescent="0.2">
      <c r="A386" s="1" t="s">
        <v>3</v>
      </c>
      <c r="B386" s="33" t="s">
        <v>442</v>
      </c>
      <c r="C386" s="34" t="s">
        <v>1182</v>
      </c>
      <c r="D386" s="35" t="s">
        <v>456</v>
      </c>
      <c r="E386" s="36">
        <v>0</v>
      </c>
      <c r="F386" s="37">
        <v>0</v>
      </c>
      <c r="G386" s="36">
        <v>0</v>
      </c>
      <c r="H386" s="37">
        <v>0</v>
      </c>
      <c r="I386" s="38">
        <v>11265</v>
      </c>
      <c r="J386" s="38">
        <f>E386-(F386+H386+I386)</f>
        <v>-11265</v>
      </c>
      <c r="K386" s="12"/>
    </row>
    <row r="387" spans="1:11" x14ac:dyDescent="0.2">
      <c r="A387" s="1" t="s">
        <v>3</v>
      </c>
      <c r="B387" s="39"/>
      <c r="C387" s="40"/>
      <c r="D387" s="41" t="s">
        <v>31</v>
      </c>
      <c r="E387" s="42"/>
      <c r="F387" s="43"/>
      <c r="G387" s="42"/>
      <c r="H387" s="43"/>
      <c r="I387" s="44">
        <v>11265</v>
      </c>
      <c r="J387" s="44"/>
      <c r="K387" s="12"/>
    </row>
    <row r="388" spans="1:11" x14ac:dyDescent="0.2">
      <c r="A388" s="1" t="s">
        <v>3</v>
      </c>
      <c r="B388" s="33" t="s">
        <v>442</v>
      </c>
      <c r="C388" s="34" t="s">
        <v>1183</v>
      </c>
      <c r="D388" s="35" t="s">
        <v>457</v>
      </c>
      <c r="E388" s="36">
        <v>0</v>
      </c>
      <c r="F388" s="37">
        <v>0</v>
      </c>
      <c r="G388" s="36">
        <v>0</v>
      </c>
      <c r="H388" s="37">
        <v>0</v>
      </c>
      <c r="I388" s="38">
        <v>10450</v>
      </c>
      <c r="J388" s="38">
        <f>E388-(F388+H388+I388)</f>
        <v>-10450</v>
      </c>
      <c r="K388" s="12"/>
    </row>
    <row r="389" spans="1:11" x14ac:dyDescent="0.2">
      <c r="A389" s="1" t="s">
        <v>3</v>
      </c>
      <c r="B389" s="39"/>
      <c r="C389" s="40"/>
      <c r="D389" s="41" t="s">
        <v>31</v>
      </c>
      <c r="E389" s="42"/>
      <c r="F389" s="43"/>
      <c r="G389" s="42"/>
      <c r="H389" s="43"/>
      <c r="I389" s="44">
        <v>10450</v>
      </c>
      <c r="J389" s="44"/>
      <c r="K389" s="12"/>
    </row>
    <row r="390" spans="1:11" x14ac:dyDescent="0.2">
      <c r="A390" s="1" t="s">
        <v>3</v>
      </c>
      <c r="B390" s="33" t="s">
        <v>442</v>
      </c>
      <c r="C390" s="34" t="s">
        <v>1184</v>
      </c>
      <c r="D390" s="35" t="s">
        <v>458</v>
      </c>
      <c r="E390" s="36">
        <v>0</v>
      </c>
      <c r="F390" s="37">
        <v>0</v>
      </c>
      <c r="G390" s="36">
        <v>0</v>
      </c>
      <c r="H390" s="37">
        <v>0</v>
      </c>
      <c r="I390" s="38">
        <v>8250</v>
      </c>
      <c r="J390" s="38">
        <f>E390-(F390+H390+I390)</f>
        <v>-8250</v>
      </c>
      <c r="K390" s="12"/>
    </row>
    <row r="391" spans="1:11" x14ac:dyDescent="0.2">
      <c r="A391" s="1" t="s">
        <v>3</v>
      </c>
      <c r="B391" s="39"/>
      <c r="C391" s="40"/>
      <c r="D391" s="41" t="s">
        <v>31</v>
      </c>
      <c r="E391" s="42"/>
      <c r="F391" s="43"/>
      <c r="G391" s="42"/>
      <c r="H391" s="43"/>
      <c r="I391" s="44">
        <v>8250</v>
      </c>
      <c r="J391" s="44"/>
      <c r="K391" s="12"/>
    </row>
    <row r="392" spans="1:11" x14ac:dyDescent="0.2">
      <c r="A392" s="1" t="s">
        <v>3</v>
      </c>
      <c r="B392" s="33" t="s">
        <v>442</v>
      </c>
      <c r="C392" s="34" t="s">
        <v>1185</v>
      </c>
      <c r="D392" s="35" t="s">
        <v>459</v>
      </c>
      <c r="E392" s="36">
        <v>0</v>
      </c>
      <c r="F392" s="37">
        <v>0</v>
      </c>
      <c r="G392" s="36">
        <v>0</v>
      </c>
      <c r="H392" s="37">
        <v>0</v>
      </c>
      <c r="I392" s="38">
        <v>375</v>
      </c>
      <c r="J392" s="38">
        <f>E392-(F392+H392+I392)</f>
        <v>-375</v>
      </c>
      <c r="K392" s="12"/>
    </row>
    <row r="393" spans="1:11" x14ac:dyDescent="0.2">
      <c r="A393" s="1" t="s">
        <v>3</v>
      </c>
      <c r="B393" s="39"/>
      <c r="C393" s="40"/>
      <c r="D393" s="41" t="s">
        <v>31</v>
      </c>
      <c r="E393" s="42"/>
      <c r="F393" s="43"/>
      <c r="G393" s="42"/>
      <c r="H393" s="43"/>
      <c r="I393" s="44">
        <v>375</v>
      </c>
      <c r="J393" s="44"/>
      <c r="K393" s="12"/>
    </row>
    <row r="394" spans="1:11" x14ac:dyDescent="0.2">
      <c r="A394" s="1" t="s">
        <v>3</v>
      </c>
      <c r="B394" s="33" t="s">
        <v>442</v>
      </c>
      <c r="C394" s="34" t="s">
        <v>1186</v>
      </c>
      <c r="D394" s="35" t="s">
        <v>460</v>
      </c>
      <c r="E394" s="36">
        <v>0</v>
      </c>
      <c r="F394" s="37">
        <v>0</v>
      </c>
      <c r="G394" s="36">
        <v>0</v>
      </c>
      <c r="H394" s="37">
        <v>0</v>
      </c>
      <c r="I394" s="38">
        <v>3000</v>
      </c>
      <c r="J394" s="38">
        <f>E394-(F394+H394+I394)</f>
        <v>-3000</v>
      </c>
      <c r="K394" s="12"/>
    </row>
    <row r="395" spans="1:11" x14ac:dyDescent="0.2">
      <c r="A395" s="1" t="s">
        <v>3</v>
      </c>
      <c r="B395" s="39"/>
      <c r="C395" s="40"/>
      <c r="D395" s="41" t="s">
        <v>31</v>
      </c>
      <c r="E395" s="42"/>
      <c r="F395" s="43"/>
      <c r="G395" s="42"/>
      <c r="H395" s="43"/>
      <c r="I395" s="44">
        <v>3000</v>
      </c>
      <c r="J395" s="44"/>
      <c r="K395" s="12"/>
    </row>
    <row r="396" spans="1:11" x14ac:dyDescent="0.2">
      <c r="A396" s="1" t="s">
        <v>3</v>
      </c>
      <c r="B396" s="33" t="s">
        <v>442</v>
      </c>
      <c r="C396" s="34" t="s">
        <v>1187</v>
      </c>
      <c r="D396" s="35" t="s">
        <v>461</v>
      </c>
      <c r="E396" s="36">
        <v>0</v>
      </c>
      <c r="F396" s="37">
        <v>0</v>
      </c>
      <c r="G396" s="36">
        <v>0</v>
      </c>
      <c r="H396" s="37">
        <v>0</v>
      </c>
      <c r="I396" s="38">
        <v>6800</v>
      </c>
      <c r="J396" s="38">
        <f>E396-(F396+H396+I396)</f>
        <v>-6800</v>
      </c>
      <c r="K396" s="12"/>
    </row>
    <row r="397" spans="1:11" x14ac:dyDescent="0.2">
      <c r="A397" s="1" t="s">
        <v>3</v>
      </c>
      <c r="B397" s="39"/>
      <c r="C397" s="40"/>
      <c r="D397" s="41" t="s">
        <v>31</v>
      </c>
      <c r="E397" s="42"/>
      <c r="F397" s="43"/>
      <c r="G397" s="42"/>
      <c r="H397" s="43"/>
      <c r="I397" s="44">
        <v>6800</v>
      </c>
      <c r="J397" s="44"/>
      <c r="K397" s="12"/>
    </row>
    <row r="398" spans="1:11" x14ac:dyDescent="0.2">
      <c r="A398" s="1" t="s">
        <v>3</v>
      </c>
      <c r="B398" s="33" t="s">
        <v>442</v>
      </c>
      <c r="C398" s="34" t="s">
        <v>1188</v>
      </c>
      <c r="D398" s="35" t="s">
        <v>462</v>
      </c>
      <c r="E398" s="36">
        <v>0</v>
      </c>
      <c r="F398" s="37">
        <v>0</v>
      </c>
      <c r="G398" s="36">
        <v>0</v>
      </c>
      <c r="H398" s="37">
        <v>0</v>
      </c>
      <c r="I398" s="38">
        <v>2600</v>
      </c>
      <c r="J398" s="38">
        <f>E398-(F398+H398+I398)</f>
        <v>-2600</v>
      </c>
      <c r="K398" s="12"/>
    </row>
    <row r="399" spans="1:11" x14ac:dyDescent="0.2">
      <c r="A399" s="1" t="s">
        <v>3</v>
      </c>
      <c r="B399" s="39"/>
      <c r="C399" s="40"/>
      <c r="D399" s="41" t="s">
        <v>31</v>
      </c>
      <c r="E399" s="42"/>
      <c r="F399" s="43"/>
      <c r="G399" s="42"/>
      <c r="H399" s="43"/>
      <c r="I399" s="44">
        <v>2600</v>
      </c>
      <c r="J399" s="44"/>
      <c r="K399" s="12"/>
    </row>
    <row r="400" spans="1:11" x14ac:dyDescent="0.2">
      <c r="A400" s="1" t="s">
        <v>3</v>
      </c>
      <c r="B400" s="33" t="s">
        <v>442</v>
      </c>
      <c r="C400" s="34" t="s">
        <v>1189</v>
      </c>
      <c r="D400" s="35" t="s">
        <v>463</v>
      </c>
      <c r="E400" s="36">
        <v>0</v>
      </c>
      <c r="F400" s="37">
        <v>0</v>
      </c>
      <c r="G400" s="36">
        <v>0</v>
      </c>
      <c r="H400" s="37">
        <v>0</v>
      </c>
      <c r="I400" s="38">
        <v>360</v>
      </c>
      <c r="J400" s="38">
        <f>E400-(F400+H400+I400)</f>
        <v>-360</v>
      </c>
      <c r="K400" s="12"/>
    </row>
    <row r="401" spans="1:11" x14ac:dyDescent="0.2">
      <c r="A401" s="1" t="s">
        <v>3</v>
      </c>
      <c r="B401" s="39"/>
      <c r="C401" s="40"/>
      <c r="D401" s="41" t="s">
        <v>31</v>
      </c>
      <c r="E401" s="42"/>
      <c r="F401" s="43"/>
      <c r="G401" s="42"/>
      <c r="H401" s="43"/>
      <c r="I401" s="44">
        <v>360</v>
      </c>
      <c r="J401" s="44"/>
      <c r="K401" s="12"/>
    </row>
    <row r="402" spans="1:11" x14ac:dyDescent="0.2">
      <c r="A402" s="1" t="s">
        <v>3</v>
      </c>
      <c r="B402" s="33" t="s">
        <v>442</v>
      </c>
      <c r="C402" s="34" t="s">
        <v>1190</v>
      </c>
      <c r="D402" s="35" t="s">
        <v>464</v>
      </c>
      <c r="E402" s="36">
        <v>0</v>
      </c>
      <c r="F402" s="37">
        <v>0</v>
      </c>
      <c r="G402" s="36">
        <v>0</v>
      </c>
      <c r="H402" s="37">
        <v>0</v>
      </c>
      <c r="I402" s="38">
        <v>17800</v>
      </c>
      <c r="J402" s="38">
        <f>E402-(F402+H402+I402)</f>
        <v>-17800</v>
      </c>
      <c r="K402" s="12"/>
    </row>
    <row r="403" spans="1:11" x14ac:dyDescent="0.2">
      <c r="A403" s="1" t="s">
        <v>3</v>
      </c>
      <c r="B403" s="39"/>
      <c r="C403" s="40"/>
      <c r="D403" s="41" t="s">
        <v>31</v>
      </c>
      <c r="E403" s="42"/>
      <c r="F403" s="43"/>
      <c r="G403" s="42"/>
      <c r="H403" s="43"/>
      <c r="I403" s="44">
        <v>17800</v>
      </c>
      <c r="J403" s="44"/>
      <c r="K403" s="12"/>
    </row>
    <row r="404" spans="1:11" x14ac:dyDescent="0.2">
      <c r="A404" s="1" t="s">
        <v>3</v>
      </c>
      <c r="B404" s="33" t="s">
        <v>442</v>
      </c>
      <c r="C404" s="34" t="s">
        <v>1191</v>
      </c>
      <c r="D404" s="35" t="s">
        <v>465</v>
      </c>
      <c r="E404" s="36">
        <v>0</v>
      </c>
      <c r="F404" s="37">
        <v>0</v>
      </c>
      <c r="G404" s="36">
        <v>0</v>
      </c>
      <c r="H404" s="37">
        <v>0</v>
      </c>
      <c r="I404" s="38">
        <v>3200</v>
      </c>
      <c r="J404" s="38">
        <f>E404-(F404+H404+I404)</f>
        <v>-3200</v>
      </c>
      <c r="K404" s="12"/>
    </row>
    <row r="405" spans="1:11" x14ac:dyDescent="0.2">
      <c r="A405" s="1" t="s">
        <v>3</v>
      </c>
      <c r="B405" s="39"/>
      <c r="C405" s="40"/>
      <c r="D405" s="41" t="s">
        <v>31</v>
      </c>
      <c r="E405" s="42"/>
      <c r="F405" s="43"/>
      <c r="G405" s="42"/>
      <c r="H405" s="43"/>
      <c r="I405" s="44">
        <v>3200</v>
      </c>
      <c r="J405" s="44"/>
      <c r="K405" s="12"/>
    </row>
    <row r="406" spans="1:11" x14ac:dyDescent="0.2">
      <c r="A406" s="1" t="s">
        <v>3</v>
      </c>
      <c r="B406" s="33" t="s">
        <v>442</v>
      </c>
      <c r="C406" s="34" t="s">
        <v>1192</v>
      </c>
      <c r="D406" s="35" t="s">
        <v>466</v>
      </c>
      <c r="E406" s="36">
        <v>0</v>
      </c>
      <c r="F406" s="37">
        <v>0</v>
      </c>
      <c r="G406" s="36">
        <v>0</v>
      </c>
      <c r="H406" s="37">
        <v>0</v>
      </c>
      <c r="I406" s="38">
        <v>825</v>
      </c>
      <c r="J406" s="38">
        <f>E406-(F406+H406+I406)</f>
        <v>-825</v>
      </c>
      <c r="K406" s="12"/>
    </row>
    <row r="407" spans="1:11" x14ac:dyDescent="0.2">
      <c r="A407" s="1" t="s">
        <v>3</v>
      </c>
      <c r="B407" s="39"/>
      <c r="C407" s="40"/>
      <c r="D407" s="41" t="s">
        <v>31</v>
      </c>
      <c r="E407" s="42"/>
      <c r="F407" s="43"/>
      <c r="G407" s="42"/>
      <c r="H407" s="43"/>
      <c r="I407" s="44">
        <v>825</v>
      </c>
      <c r="J407" s="44"/>
      <c r="K407" s="12"/>
    </row>
    <row r="408" spans="1:11" x14ac:dyDescent="0.2">
      <c r="A408" s="1" t="s">
        <v>3</v>
      </c>
      <c r="B408" s="33" t="s">
        <v>442</v>
      </c>
      <c r="C408" s="34" t="s">
        <v>1193</v>
      </c>
      <c r="D408" s="35" t="s">
        <v>467</v>
      </c>
      <c r="E408" s="36">
        <v>0</v>
      </c>
      <c r="F408" s="37">
        <v>0</v>
      </c>
      <c r="G408" s="36">
        <v>0</v>
      </c>
      <c r="H408" s="37">
        <v>0</v>
      </c>
      <c r="I408" s="38">
        <v>17300</v>
      </c>
      <c r="J408" s="38">
        <f>E408-(F408+H408+I408)</f>
        <v>-17300</v>
      </c>
      <c r="K408" s="12"/>
    </row>
    <row r="409" spans="1:11" x14ac:dyDescent="0.2">
      <c r="A409" s="1" t="s">
        <v>3</v>
      </c>
      <c r="B409" s="39"/>
      <c r="C409" s="40"/>
      <c r="D409" s="41" t="s">
        <v>31</v>
      </c>
      <c r="E409" s="42"/>
      <c r="F409" s="43"/>
      <c r="G409" s="42"/>
      <c r="H409" s="43"/>
      <c r="I409" s="44">
        <v>17300</v>
      </c>
      <c r="J409" s="44"/>
      <c r="K409" s="12"/>
    </row>
    <row r="410" spans="1:11" x14ac:dyDescent="0.2">
      <c r="A410" s="1" t="s">
        <v>3</v>
      </c>
      <c r="B410" s="33" t="s">
        <v>442</v>
      </c>
      <c r="C410" s="34" t="s">
        <v>1194</v>
      </c>
      <c r="D410" s="35" t="s">
        <v>468</v>
      </c>
      <c r="E410" s="36">
        <v>0</v>
      </c>
      <c r="F410" s="37">
        <v>0</v>
      </c>
      <c r="G410" s="36">
        <v>0</v>
      </c>
      <c r="H410" s="37">
        <v>0</v>
      </c>
      <c r="I410" s="38">
        <v>6600</v>
      </c>
      <c r="J410" s="38">
        <f>E410-(F410+H410+I410)</f>
        <v>-6600</v>
      </c>
      <c r="K410" s="12"/>
    </row>
    <row r="411" spans="1:11" x14ac:dyDescent="0.2">
      <c r="A411" s="1" t="s">
        <v>3</v>
      </c>
      <c r="B411" s="39"/>
      <c r="C411" s="40"/>
      <c r="D411" s="41" t="s">
        <v>31</v>
      </c>
      <c r="E411" s="42"/>
      <c r="F411" s="43"/>
      <c r="G411" s="42"/>
      <c r="H411" s="43"/>
      <c r="I411" s="44">
        <v>6600</v>
      </c>
      <c r="J411" s="44"/>
      <c r="K411" s="12"/>
    </row>
    <row r="412" spans="1:11" x14ac:dyDescent="0.2">
      <c r="A412" s="1" t="s">
        <v>3</v>
      </c>
      <c r="B412" s="33" t="s">
        <v>442</v>
      </c>
      <c r="C412" s="34" t="s">
        <v>1195</v>
      </c>
      <c r="D412" s="35" t="s">
        <v>469</v>
      </c>
      <c r="E412" s="36">
        <v>0</v>
      </c>
      <c r="F412" s="37">
        <v>0</v>
      </c>
      <c r="G412" s="36">
        <v>0</v>
      </c>
      <c r="H412" s="37">
        <v>0</v>
      </c>
      <c r="I412" s="38">
        <v>500</v>
      </c>
      <c r="J412" s="38">
        <f>E412-(F412+H412+I412)</f>
        <v>-500</v>
      </c>
      <c r="K412" s="12"/>
    </row>
    <row r="413" spans="1:11" x14ac:dyDescent="0.2">
      <c r="A413" s="1" t="s">
        <v>3</v>
      </c>
      <c r="B413" s="39"/>
      <c r="C413" s="40"/>
      <c r="D413" s="41" t="s">
        <v>31</v>
      </c>
      <c r="E413" s="42"/>
      <c r="F413" s="43"/>
      <c r="G413" s="42"/>
      <c r="H413" s="43"/>
      <c r="I413" s="44">
        <v>500</v>
      </c>
      <c r="J413" s="44"/>
      <c r="K413" s="12"/>
    </row>
    <row r="414" spans="1:11" x14ac:dyDescent="0.2">
      <c r="A414" s="1" t="s">
        <v>3</v>
      </c>
      <c r="B414" s="33" t="s">
        <v>442</v>
      </c>
      <c r="C414" s="34" t="s">
        <v>1196</v>
      </c>
      <c r="D414" s="35" t="s">
        <v>473</v>
      </c>
      <c r="E414" s="36">
        <v>0</v>
      </c>
      <c r="F414" s="37">
        <v>0</v>
      </c>
      <c r="G414" s="36">
        <v>0</v>
      </c>
      <c r="H414" s="37">
        <v>0</v>
      </c>
      <c r="I414" s="38">
        <v>300</v>
      </c>
      <c r="J414" s="38">
        <f>E414-(F414+H414+I414)</f>
        <v>-300</v>
      </c>
      <c r="K414" s="12"/>
    </row>
    <row r="415" spans="1:11" x14ac:dyDescent="0.2">
      <c r="A415" s="1" t="s">
        <v>3</v>
      </c>
      <c r="B415" s="39"/>
      <c r="C415" s="40"/>
      <c r="D415" s="41" t="s">
        <v>31</v>
      </c>
      <c r="E415" s="42"/>
      <c r="F415" s="43"/>
      <c r="G415" s="42"/>
      <c r="H415" s="43"/>
      <c r="I415" s="44">
        <v>300</v>
      </c>
      <c r="J415" s="44"/>
      <c r="K415" s="12"/>
    </row>
    <row r="416" spans="1:11" x14ac:dyDescent="0.2">
      <c r="A416" s="1" t="s">
        <v>3</v>
      </c>
      <c r="B416" s="33" t="s">
        <v>442</v>
      </c>
      <c r="C416" s="34" t="s">
        <v>1197</v>
      </c>
      <c r="D416" s="35" t="s">
        <v>470</v>
      </c>
      <c r="E416" s="36">
        <v>0</v>
      </c>
      <c r="F416" s="37">
        <v>0</v>
      </c>
      <c r="G416" s="36">
        <v>0</v>
      </c>
      <c r="H416" s="37">
        <v>0</v>
      </c>
      <c r="I416" s="38">
        <v>40724</v>
      </c>
      <c r="J416" s="38">
        <f>E416-(F416+H416+I416)</f>
        <v>-40724</v>
      </c>
      <c r="K416" s="12"/>
    </row>
    <row r="417" spans="1:11" x14ac:dyDescent="0.2">
      <c r="A417" s="1" t="s">
        <v>3</v>
      </c>
      <c r="B417" s="39"/>
      <c r="C417" s="40"/>
      <c r="D417" s="41" t="s">
        <v>31</v>
      </c>
      <c r="E417" s="42"/>
      <c r="F417" s="43"/>
      <c r="G417" s="42"/>
      <c r="H417" s="43"/>
      <c r="I417" s="44">
        <v>40724</v>
      </c>
      <c r="J417" s="44"/>
      <c r="K417" s="12"/>
    </row>
    <row r="418" spans="1:11" x14ac:dyDescent="0.2">
      <c r="A418" s="1" t="s">
        <v>3</v>
      </c>
      <c r="B418" s="33" t="s">
        <v>442</v>
      </c>
      <c r="C418" s="34" t="s">
        <v>1198</v>
      </c>
      <c r="D418" s="35" t="s">
        <v>471</v>
      </c>
      <c r="E418" s="36">
        <v>0</v>
      </c>
      <c r="F418" s="37">
        <v>0</v>
      </c>
      <c r="G418" s="36">
        <v>0</v>
      </c>
      <c r="H418" s="37">
        <v>0</v>
      </c>
      <c r="I418" s="38">
        <v>250</v>
      </c>
      <c r="J418" s="38">
        <f>E418-(F418+H418+I418)</f>
        <v>-250</v>
      </c>
      <c r="K418" s="12"/>
    </row>
    <row r="419" spans="1:11" x14ac:dyDescent="0.2">
      <c r="A419" s="1" t="s">
        <v>3</v>
      </c>
      <c r="B419" s="39"/>
      <c r="C419" s="40"/>
      <c r="D419" s="41" t="s">
        <v>31</v>
      </c>
      <c r="E419" s="42"/>
      <c r="F419" s="43"/>
      <c r="G419" s="42"/>
      <c r="H419" s="43"/>
      <c r="I419" s="44">
        <v>250</v>
      </c>
      <c r="J419" s="44"/>
      <c r="K419" s="12"/>
    </row>
    <row r="420" spans="1:11" x14ac:dyDescent="0.2">
      <c r="A420" s="1" t="s">
        <v>3</v>
      </c>
      <c r="B420" s="33" t="s">
        <v>442</v>
      </c>
      <c r="C420" s="34" t="s">
        <v>1199</v>
      </c>
      <c r="D420" s="35" t="s">
        <v>472</v>
      </c>
      <c r="E420" s="36">
        <v>0</v>
      </c>
      <c r="F420" s="37">
        <v>0</v>
      </c>
      <c r="G420" s="36">
        <v>0</v>
      </c>
      <c r="H420" s="37">
        <v>0</v>
      </c>
      <c r="I420" s="38">
        <v>730</v>
      </c>
      <c r="J420" s="38">
        <f>E420-(F420+H420+I420)</f>
        <v>-730</v>
      </c>
      <c r="K420" s="12"/>
    </row>
    <row r="421" spans="1:11" x14ac:dyDescent="0.2">
      <c r="A421" s="1" t="s">
        <v>3</v>
      </c>
      <c r="B421" s="39"/>
      <c r="C421" s="40"/>
      <c r="D421" s="41" t="s">
        <v>31</v>
      </c>
      <c r="E421" s="42"/>
      <c r="F421" s="43"/>
      <c r="G421" s="42"/>
      <c r="H421" s="43"/>
      <c r="I421" s="44">
        <v>730</v>
      </c>
      <c r="J421" s="44"/>
      <c r="K421" s="12"/>
    </row>
    <row r="422" spans="1:11" x14ac:dyDescent="0.2">
      <c r="A422" s="1" t="s">
        <v>3</v>
      </c>
      <c r="B422" s="33" t="s">
        <v>442</v>
      </c>
      <c r="C422" s="34" t="s">
        <v>1200</v>
      </c>
      <c r="D422" s="35" t="s">
        <v>474</v>
      </c>
      <c r="E422" s="36">
        <v>0</v>
      </c>
      <c r="F422" s="37">
        <v>0</v>
      </c>
      <c r="G422" s="36">
        <v>0</v>
      </c>
      <c r="H422" s="37">
        <v>0</v>
      </c>
      <c r="I422" s="38">
        <v>13282</v>
      </c>
      <c r="J422" s="38">
        <f>E422-(F422+H422+I422)</f>
        <v>-13282</v>
      </c>
      <c r="K422" s="12"/>
    </row>
    <row r="423" spans="1:11" x14ac:dyDescent="0.2">
      <c r="A423" s="1" t="s">
        <v>3</v>
      </c>
      <c r="B423" s="39"/>
      <c r="C423" s="40"/>
      <c r="D423" s="41" t="s">
        <v>31</v>
      </c>
      <c r="E423" s="42"/>
      <c r="F423" s="43"/>
      <c r="G423" s="42"/>
      <c r="H423" s="43"/>
      <c r="I423" s="44">
        <v>13282</v>
      </c>
      <c r="J423" s="44"/>
      <c r="K423" s="12"/>
    </row>
    <row r="424" spans="1:11" x14ac:dyDescent="0.2">
      <c r="A424" s="1" t="s">
        <v>3</v>
      </c>
      <c r="B424" s="33" t="s">
        <v>442</v>
      </c>
      <c r="C424" s="34" t="s">
        <v>1201</v>
      </c>
      <c r="D424" s="35" t="s">
        <v>475</v>
      </c>
      <c r="E424" s="36">
        <v>0</v>
      </c>
      <c r="F424" s="37">
        <v>0</v>
      </c>
      <c r="G424" s="36">
        <v>0</v>
      </c>
      <c r="H424" s="37">
        <v>0</v>
      </c>
      <c r="I424" s="38">
        <v>30545</v>
      </c>
      <c r="J424" s="38">
        <f>E424-(F424+H424+I424)</f>
        <v>-30545</v>
      </c>
      <c r="K424" s="12"/>
    </row>
    <row r="425" spans="1:11" x14ac:dyDescent="0.2">
      <c r="A425" s="1" t="s">
        <v>3</v>
      </c>
      <c r="B425" s="39"/>
      <c r="C425" s="40"/>
      <c r="D425" s="41" t="s">
        <v>31</v>
      </c>
      <c r="E425" s="42"/>
      <c r="F425" s="43"/>
      <c r="G425" s="42"/>
      <c r="H425" s="43"/>
      <c r="I425" s="44">
        <v>30545</v>
      </c>
      <c r="J425" s="44"/>
      <c r="K425" s="12"/>
    </row>
    <row r="426" spans="1:11" x14ac:dyDescent="0.2">
      <c r="A426" s="1" t="s">
        <v>3</v>
      </c>
      <c r="B426" s="33" t="s">
        <v>442</v>
      </c>
      <c r="C426" s="34" t="s">
        <v>1202</v>
      </c>
      <c r="D426" s="35" t="s">
        <v>476</v>
      </c>
      <c r="E426" s="36">
        <v>0</v>
      </c>
      <c r="F426" s="37">
        <v>0</v>
      </c>
      <c r="G426" s="36">
        <v>0</v>
      </c>
      <c r="H426" s="37">
        <v>0</v>
      </c>
      <c r="I426" s="38">
        <v>3000</v>
      </c>
      <c r="J426" s="38">
        <f>E426-(F426+H426+I426)</f>
        <v>-3000</v>
      </c>
      <c r="K426" s="12"/>
    </row>
    <row r="427" spans="1:11" x14ac:dyDescent="0.2">
      <c r="A427" s="1" t="s">
        <v>3</v>
      </c>
      <c r="B427" s="39"/>
      <c r="C427" s="40"/>
      <c r="D427" s="41" t="s">
        <v>31</v>
      </c>
      <c r="E427" s="42"/>
      <c r="F427" s="43"/>
      <c r="G427" s="42"/>
      <c r="H427" s="43"/>
      <c r="I427" s="44">
        <v>3000</v>
      </c>
      <c r="J427" s="44"/>
      <c r="K427" s="12"/>
    </row>
    <row r="428" spans="1:11" x14ac:dyDescent="0.2">
      <c r="A428" s="1" t="s">
        <v>3</v>
      </c>
      <c r="B428" s="33" t="s">
        <v>442</v>
      </c>
      <c r="C428" s="34" t="s">
        <v>1203</v>
      </c>
      <c r="D428" s="35" t="s">
        <v>477</v>
      </c>
      <c r="E428" s="36">
        <v>0</v>
      </c>
      <c r="F428" s="37">
        <v>0</v>
      </c>
      <c r="G428" s="36">
        <v>0</v>
      </c>
      <c r="H428" s="37">
        <v>0</v>
      </c>
      <c r="I428" s="38">
        <v>44000</v>
      </c>
      <c r="J428" s="38">
        <f>E428-(F428+H428+I428)</f>
        <v>-44000</v>
      </c>
      <c r="K428" s="12"/>
    </row>
    <row r="429" spans="1:11" x14ac:dyDescent="0.2">
      <c r="A429" s="1" t="s">
        <v>3</v>
      </c>
      <c r="B429" s="39"/>
      <c r="C429" s="40"/>
      <c r="D429" s="41" t="s">
        <v>478</v>
      </c>
      <c r="E429" s="42"/>
      <c r="F429" s="43"/>
      <c r="G429" s="42"/>
      <c r="H429" s="43"/>
      <c r="I429" s="44">
        <v>42500</v>
      </c>
      <c r="J429" s="44"/>
      <c r="K429" s="12"/>
    </row>
    <row r="430" spans="1:11" x14ac:dyDescent="0.2">
      <c r="A430" s="1" t="s">
        <v>3</v>
      </c>
      <c r="B430" s="39"/>
      <c r="C430" s="40"/>
      <c r="D430" s="41" t="s">
        <v>31</v>
      </c>
      <c r="E430" s="42"/>
      <c r="F430" s="43"/>
      <c r="G430" s="42"/>
      <c r="H430" s="43"/>
      <c r="I430" s="44">
        <v>1500</v>
      </c>
      <c r="J430" s="44"/>
      <c r="K430" s="12"/>
    </row>
    <row r="431" spans="1:11" x14ac:dyDescent="0.2">
      <c r="A431" s="1" t="s">
        <v>3</v>
      </c>
      <c r="B431" s="33" t="s">
        <v>442</v>
      </c>
      <c r="C431" s="34" t="s">
        <v>1204</v>
      </c>
      <c r="D431" s="35" t="s">
        <v>480</v>
      </c>
      <c r="E431" s="36">
        <v>0</v>
      </c>
      <c r="F431" s="37">
        <v>0</v>
      </c>
      <c r="G431" s="36">
        <v>0</v>
      </c>
      <c r="H431" s="37">
        <v>0</v>
      </c>
      <c r="I431" s="38">
        <v>31950</v>
      </c>
      <c r="J431" s="38">
        <f>E431-(F431+H431+I431)</f>
        <v>-31950</v>
      </c>
      <c r="K431" s="12"/>
    </row>
    <row r="432" spans="1:11" x14ac:dyDescent="0.2">
      <c r="A432" s="1" t="s">
        <v>3</v>
      </c>
      <c r="B432" s="39"/>
      <c r="C432" s="40"/>
      <c r="D432" s="41" t="s">
        <v>31</v>
      </c>
      <c r="E432" s="42"/>
      <c r="F432" s="43"/>
      <c r="G432" s="42"/>
      <c r="H432" s="43"/>
      <c r="I432" s="44">
        <v>31950</v>
      </c>
      <c r="J432" s="44"/>
      <c r="K432" s="12"/>
    </row>
    <row r="433" spans="1:11" x14ac:dyDescent="0.2">
      <c r="A433" s="1" t="s">
        <v>3</v>
      </c>
      <c r="B433" s="33" t="s">
        <v>442</v>
      </c>
      <c r="C433" s="34" t="s">
        <v>1205</v>
      </c>
      <c r="D433" s="35" t="s">
        <v>479</v>
      </c>
      <c r="E433" s="36">
        <v>0</v>
      </c>
      <c r="F433" s="37">
        <v>0</v>
      </c>
      <c r="G433" s="36">
        <v>0</v>
      </c>
      <c r="H433" s="37">
        <v>0</v>
      </c>
      <c r="I433" s="38">
        <v>13100</v>
      </c>
      <c r="J433" s="38">
        <f>E433-(F433+H433+I433)</f>
        <v>-13100</v>
      </c>
      <c r="K433" s="12"/>
    </row>
    <row r="434" spans="1:11" x14ac:dyDescent="0.2">
      <c r="A434" s="1" t="s">
        <v>3</v>
      </c>
      <c r="B434" s="39"/>
      <c r="C434" s="40"/>
      <c r="D434" s="41" t="s">
        <v>31</v>
      </c>
      <c r="E434" s="42"/>
      <c r="F434" s="43"/>
      <c r="G434" s="42"/>
      <c r="H434" s="43"/>
      <c r="I434" s="44">
        <v>13100</v>
      </c>
      <c r="J434" s="44"/>
      <c r="K434" s="12"/>
    </row>
    <row r="435" spans="1:11" x14ac:dyDescent="0.2">
      <c r="A435" s="1" t="s">
        <v>3</v>
      </c>
      <c r="B435" s="33" t="s">
        <v>442</v>
      </c>
      <c r="C435" s="34" t="s">
        <v>1206</v>
      </c>
      <c r="D435" s="35" t="s">
        <v>481</v>
      </c>
      <c r="E435" s="36">
        <v>0</v>
      </c>
      <c r="F435" s="37">
        <v>0</v>
      </c>
      <c r="G435" s="36">
        <v>0</v>
      </c>
      <c r="H435" s="37">
        <v>0</v>
      </c>
      <c r="I435" s="38">
        <v>520</v>
      </c>
      <c r="J435" s="38">
        <f>E435-(F435+H435+I435)</f>
        <v>-520</v>
      </c>
      <c r="K435" s="12"/>
    </row>
    <row r="436" spans="1:11" x14ac:dyDescent="0.2">
      <c r="A436" s="1" t="s">
        <v>3</v>
      </c>
      <c r="B436" s="39"/>
      <c r="C436" s="40"/>
      <c r="D436" s="41" t="s">
        <v>31</v>
      </c>
      <c r="E436" s="42"/>
      <c r="F436" s="43"/>
      <c r="G436" s="42"/>
      <c r="H436" s="43"/>
      <c r="I436" s="44">
        <v>520</v>
      </c>
      <c r="J436" s="44"/>
      <c r="K436" s="12"/>
    </row>
    <row r="437" spans="1:11" x14ac:dyDescent="0.2">
      <c r="A437" s="1" t="s">
        <v>3</v>
      </c>
      <c r="B437" s="33" t="s">
        <v>442</v>
      </c>
      <c r="C437" s="34" t="s">
        <v>1207</v>
      </c>
      <c r="D437" s="35" t="s">
        <v>482</v>
      </c>
      <c r="E437" s="36">
        <v>0</v>
      </c>
      <c r="F437" s="37">
        <v>0</v>
      </c>
      <c r="G437" s="36">
        <v>0</v>
      </c>
      <c r="H437" s="37">
        <v>0</v>
      </c>
      <c r="I437" s="38">
        <v>230</v>
      </c>
      <c r="J437" s="38">
        <f>E437-(F437+H437+I437)</f>
        <v>-230</v>
      </c>
      <c r="K437" s="12"/>
    </row>
    <row r="438" spans="1:11" x14ac:dyDescent="0.2">
      <c r="A438" s="1" t="s">
        <v>3</v>
      </c>
      <c r="B438" s="39"/>
      <c r="C438" s="40"/>
      <c r="D438" s="41" t="s">
        <v>31</v>
      </c>
      <c r="E438" s="42"/>
      <c r="F438" s="43"/>
      <c r="G438" s="42"/>
      <c r="H438" s="43"/>
      <c r="I438" s="44">
        <v>230</v>
      </c>
      <c r="J438" s="44"/>
      <c r="K438" s="12"/>
    </row>
    <row r="439" spans="1:11" x14ac:dyDescent="0.2">
      <c r="A439" s="1" t="s">
        <v>3</v>
      </c>
      <c r="B439" s="33" t="s">
        <v>442</v>
      </c>
      <c r="C439" s="34" t="s">
        <v>1208</v>
      </c>
      <c r="D439" s="35" t="s">
        <v>483</v>
      </c>
      <c r="E439" s="36">
        <v>0</v>
      </c>
      <c r="F439" s="37">
        <v>0</v>
      </c>
      <c r="G439" s="36">
        <v>0</v>
      </c>
      <c r="H439" s="37">
        <v>0</v>
      </c>
      <c r="I439" s="38">
        <v>1400</v>
      </c>
      <c r="J439" s="38">
        <f>E439-(F439+H439+I439)</f>
        <v>-1400</v>
      </c>
      <c r="K439" s="12"/>
    </row>
    <row r="440" spans="1:11" x14ac:dyDescent="0.2">
      <c r="A440" s="1" t="s">
        <v>3</v>
      </c>
      <c r="B440" s="39"/>
      <c r="C440" s="40"/>
      <c r="D440" s="41" t="s">
        <v>31</v>
      </c>
      <c r="E440" s="42"/>
      <c r="F440" s="43"/>
      <c r="G440" s="42"/>
      <c r="H440" s="43"/>
      <c r="I440" s="44">
        <v>1400</v>
      </c>
      <c r="J440" s="44"/>
      <c r="K440" s="12"/>
    </row>
    <row r="441" spans="1:11" x14ac:dyDescent="0.2">
      <c r="A441" s="1" t="s">
        <v>3</v>
      </c>
      <c r="B441" s="33" t="s">
        <v>442</v>
      </c>
      <c r="C441" s="34" t="s">
        <v>1209</v>
      </c>
      <c r="D441" s="35" t="s">
        <v>486</v>
      </c>
      <c r="E441" s="36">
        <v>0</v>
      </c>
      <c r="F441" s="37">
        <v>0</v>
      </c>
      <c r="G441" s="36">
        <v>0</v>
      </c>
      <c r="H441" s="37">
        <v>0</v>
      </c>
      <c r="I441" s="38">
        <v>8600</v>
      </c>
      <c r="J441" s="38">
        <f>E441-(F441+H441+I441)</f>
        <v>-8600</v>
      </c>
      <c r="K441" s="12"/>
    </row>
    <row r="442" spans="1:11" x14ac:dyDescent="0.2">
      <c r="A442" s="1" t="s">
        <v>3</v>
      </c>
      <c r="B442" s="39"/>
      <c r="C442" s="40"/>
      <c r="D442" s="41" t="s">
        <v>31</v>
      </c>
      <c r="E442" s="42"/>
      <c r="F442" s="43"/>
      <c r="G442" s="42"/>
      <c r="H442" s="43"/>
      <c r="I442" s="44">
        <v>8600</v>
      </c>
      <c r="J442" s="44"/>
      <c r="K442" s="12"/>
    </row>
    <row r="443" spans="1:11" x14ac:dyDescent="0.2">
      <c r="A443" s="1" t="s">
        <v>3</v>
      </c>
      <c r="B443" s="33" t="s">
        <v>442</v>
      </c>
      <c r="C443" s="34" t="s">
        <v>1210</v>
      </c>
      <c r="D443" s="35" t="s">
        <v>484</v>
      </c>
      <c r="E443" s="36">
        <v>0</v>
      </c>
      <c r="F443" s="37">
        <v>0</v>
      </c>
      <c r="G443" s="36">
        <v>0</v>
      </c>
      <c r="H443" s="37">
        <v>0</v>
      </c>
      <c r="I443" s="38">
        <v>4518</v>
      </c>
      <c r="J443" s="38">
        <f>E443-(F443+H443+I443)</f>
        <v>-4518</v>
      </c>
      <c r="K443" s="12"/>
    </row>
    <row r="444" spans="1:11" x14ac:dyDescent="0.2">
      <c r="A444" s="1" t="s">
        <v>3</v>
      </c>
      <c r="B444" s="39"/>
      <c r="C444" s="40"/>
      <c r="D444" s="41" t="s">
        <v>31</v>
      </c>
      <c r="E444" s="42"/>
      <c r="F444" s="43"/>
      <c r="G444" s="42"/>
      <c r="H444" s="43"/>
      <c r="I444" s="44">
        <v>4518</v>
      </c>
      <c r="J444" s="44"/>
      <c r="K444" s="12"/>
    </row>
    <row r="445" spans="1:11" x14ac:dyDescent="0.2">
      <c r="A445" s="1" t="s">
        <v>3</v>
      </c>
      <c r="B445" s="33" t="s">
        <v>442</v>
      </c>
      <c r="C445" s="34" t="s">
        <v>1211</v>
      </c>
      <c r="D445" s="35" t="s">
        <v>485</v>
      </c>
      <c r="E445" s="36">
        <v>0</v>
      </c>
      <c r="F445" s="37">
        <v>0</v>
      </c>
      <c r="G445" s="36">
        <v>0</v>
      </c>
      <c r="H445" s="37">
        <v>0</v>
      </c>
      <c r="I445" s="38">
        <v>13200</v>
      </c>
      <c r="J445" s="38">
        <f>E445-(F445+H445+I445)</f>
        <v>-13200</v>
      </c>
      <c r="K445" s="12"/>
    </row>
    <row r="446" spans="1:11" x14ac:dyDescent="0.2">
      <c r="A446" s="1" t="s">
        <v>3</v>
      </c>
      <c r="B446" s="39"/>
      <c r="C446" s="40"/>
      <c r="D446" s="41" t="s">
        <v>31</v>
      </c>
      <c r="E446" s="42"/>
      <c r="F446" s="43"/>
      <c r="G446" s="42"/>
      <c r="H446" s="43"/>
      <c r="I446" s="44">
        <v>13200</v>
      </c>
      <c r="J446" s="44"/>
      <c r="K446" s="12"/>
    </row>
    <row r="447" spans="1:11" x14ac:dyDescent="0.2">
      <c r="A447" s="1" t="s">
        <v>3</v>
      </c>
      <c r="B447" s="33" t="s">
        <v>442</v>
      </c>
      <c r="C447" s="34" t="s">
        <v>1212</v>
      </c>
      <c r="D447" s="35" t="s">
        <v>487</v>
      </c>
      <c r="E447" s="36">
        <v>0</v>
      </c>
      <c r="F447" s="37">
        <v>0</v>
      </c>
      <c r="G447" s="36">
        <v>0</v>
      </c>
      <c r="H447" s="37">
        <v>0</v>
      </c>
      <c r="I447" s="38">
        <v>100</v>
      </c>
      <c r="J447" s="38">
        <f>E447-(F447+H447+I447)</f>
        <v>-100</v>
      </c>
      <c r="K447" s="12"/>
    </row>
    <row r="448" spans="1:11" x14ac:dyDescent="0.2">
      <c r="A448" s="1" t="s">
        <v>3</v>
      </c>
      <c r="B448" s="39"/>
      <c r="C448" s="40"/>
      <c r="D448" s="41" t="s">
        <v>31</v>
      </c>
      <c r="E448" s="42"/>
      <c r="F448" s="43"/>
      <c r="G448" s="42"/>
      <c r="H448" s="43"/>
      <c r="I448" s="44">
        <v>100</v>
      </c>
      <c r="J448" s="44"/>
      <c r="K448" s="12"/>
    </row>
    <row r="449" spans="1:11" x14ac:dyDescent="0.2">
      <c r="A449" s="1" t="s">
        <v>3</v>
      </c>
      <c r="B449" s="33" t="s">
        <v>442</v>
      </c>
      <c r="C449" s="34" t="s">
        <v>1213</v>
      </c>
      <c r="D449" s="35" t="s">
        <v>488</v>
      </c>
      <c r="E449" s="36">
        <v>0</v>
      </c>
      <c r="F449" s="37">
        <v>0</v>
      </c>
      <c r="G449" s="36">
        <v>0</v>
      </c>
      <c r="H449" s="37">
        <v>0</v>
      </c>
      <c r="I449" s="38">
        <v>7481</v>
      </c>
      <c r="J449" s="38">
        <f>E449-(F449+H449+I449)</f>
        <v>-7481</v>
      </c>
      <c r="K449" s="12"/>
    </row>
    <row r="450" spans="1:11" x14ac:dyDescent="0.2">
      <c r="A450" s="1" t="s">
        <v>3</v>
      </c>
      <c r="B450" s="39"/>
      <c r="C450" s="40"/>
      <c r="D450" s="41" t="s">
        <v>31</v>
      </c>
      <c r="E450" s="42"/>
      <c r="F450" s="43"/>
      <c r="G450" s="42"/>
      <c r="H450" s="43"/>
      <c r="I450" s="44">
        <v>7481</v>
      </c>
      <c r="J450" s="44"/>
      <c r="K450" s="12"/>
    </row>
    <row r="451" spans="1:11" x14ac:dyDescent="0.2">
      <c r="A451" s="1" t="s">
        <v>3</v>
      </c>
      <c r="B451" s="33" t="s">
        <v>442</v>
      </c>
      <c r="C451" s="34" t="s">
        <v>1214</v>
      </c>
      <c r="D451" s="35" t="s">
        <v>489</v>
      </c>
      <c r="E451" s="36">
        <v>0</v>
      </c>
      <c r="F451" s="37">
        <v>0</v>
      </c>
      <c r="G451" s="36">
        <v>0</v>
      </c>
      <c r="H451" s="37">
        <v>0</v>
      </c>
      <c r="I451" s="38">
        <v>7638</v>
      </c>
      <c r="J451" s="38">
        <f>E451-(F451+H451+I451)</f>
        <v>-7638</v>
      </c>
      <c r="K451" s="12"/>
    </row>
    <row r="452" spans="1:11" x14ac:dyDescent="0.2">
      <c r="A452" s="1" t="s">
        <v>3</v>
      </c>
      <c r="B452" s="39"/>
      <c r="C452" s="40"/>
      <c r="D452" s="41" t="s">
        <v>31</v>
      </c>
      <c r="E452" s="42"/>
      <c r="F452" s="43"/>
      <c r="G452" s="42"/>
      <c r="H452" s="43"/>
      <c r="I452" s="44">
        <v>7638</v>
      </c>
      <c r="J452" s="44"/>
      <c r="K452" s="12"/>
    </row>
    <row r="453" spans="1:11" x14ac:dyDescent="0.2">
      <c r="A453" s="1" t="s">
        <v>3</v>
      </c>
      <c r="B453" s="33" t="s">
        <v>442</v>
      </c>
      <c r="C453" s="34" t="s">
        <v>1215</v>
      </c>
      <c r="D453" s="35" t="s">
        <v>490</v>
      </c>
      <c r="E453" s="36">
        <v>0</v>
      </c>
      <c r="F453" s="37">
        <v>0</v>
      </c>
      <c r="G453" s="36">
        <v>0</v>
      </c>
      <c r="H453" s="37">
        <v>0</v>
      </c>
      <c r="I453" s="38">
        <v>7721</v>
      </c>
      <c r="J453" s="38">
        <f>E453-(F453+H453+I453)</f>
        <v>-7721</v>
      </c>
      <c r="K453" s="12"/>
    </row>
    <row r="454" spans="1:11" x14ac:dyDescent="0.2">
      <c r="A454" s="1" t="s">
        <v>3</v>
      </c>
      <c r="B454" s="39"/>
      <c r="C454" s="40"/>
      <c r="D454" s="41" t="s">
        <v>31</v>
      </c>
      <c r="E454" s="42"/>
      <c r="F454" s="43"/>
      <c r="G454" s="42"/>
      <c r="H454" s="43"/>
      <c r="I454" s="44">
        <v>7721</v>
      </c>
      <c r="J454" s="44"/>
      <c r="K454" s="12"/>
    </row>
    <row r="455" spans="1:11" x14ac:dyDescent="0.2">
      <c r="A455" s="1" t="s">
        <v>3</v>
      </c>
      <c r="B455" s="33" t="s">
        <v>442</v>
      </c>
      <c r="C455" s="34" t="s">
        <v>1216</v>
      </c>
      <c r="D455" s="35" t="s">
        <v>491</v>
      </c>
      <c r="E455" s="36">
        <v>0</v>
      </c>
      <c r="F455" s="37">
        <v>0</v>
      </c>
      <c r="G455" s="36">
        <v>0</v>
      </c>
      <c r="H455" s="37">
        <v>0</v>
      </c>
      <c r="I455" s="38">
        <v>2000</v>
      </c>
      <c r="J455" s="38">
        <f>E455-(F455+H455+I455)</f>
        <v>-2000</v>
      </c>
      <c r="K455" s="12"/>
    </row>
    <row r="456" spans="1:11" x14ac:dyDescent="0.2">
      <c r="A456" s="1" t="s">
        <v>3</v>
      </c>
      <c r="B456" s="39"/>
      <c r="C456" s="40"/>
      <c r="D456" s="41" t="s">
        <v>31</v>
      </c>
      <c r="E456" s="42"/>
      <c r="F456" s="43"/>
      <c r="G456" s="42"/>
      <c r="H456" s="43"/>
      <c r="I456" s="44">
        <v>2000</v>
      </c>
      <c r="J456" s="44"/>
      <c r="K456" s="12"/>
    </row>
    <row r="457" spans="1:11" x14ac:dyDescent="0.2">
      <c r="A457" s="1" t="s">
        <v>3</v>
      </c>
      <c r="B457" s="33" t="s">
        <v>442</v>
      </c>
      <c r="C457" s="34" t="s">
        <v>1217</v>
      </c>
      <c r="D457" s="35" t="s">
        <v>492</v>
      </c>
      <c r="E457" s="36">
        <v>0</v>
      </c>
      <c r="F457" s="37">
        <v>0</v>
      </c>
      <c r="G457" s="36">
        <v>0</v>
      </c>
      <c r="H457" s="37">
        <v>0</v>
      </c>
      <c r="I457" s="38">
        <v>12939</v>
      </c>
      <c r="J457" s="38">
        <f>E457-(F457+H457+I457)</f>
        <v>-12939</v>
      </c>
      <c r="K457" s="12"/>
    </row>
    <row r="458" spans="1:11" x14ac:dyDescent="0.2">
      <c r="A458" s="1" t="s">
        <v>3</v>
      </c>
      <c r="B458" s="39"/>
      <c r="C458" s="40"/>
      <c r="D458" s="41" t="s">
        <v>31</v>
      </c>
      <c r="E458" s="42"/>
      <c r="F458" s="43"/>
      <c r="G458" s="42"/>
      <c r="H458" s="43"/>
      <c r="I458" s="44">
        <v>12939</v>
      </c>
      <c r="J458" s="44"/>
      <c r="K458" s="12"/>
    </row>
    <row r="459" spans="1:11" x14ac:dyDescent="0.2">
      <c r="A459" s="1" t="s">
        <v>3</v>
      </c>
      <c r="B459" s="33" t="s">
        <v>442</v>
      </c>
      <c r="C459" s="34" t="s">
        <v>1218</v>
      </c>
      <c r="D459" s="35" t="s">
        <v>497</v>
      </c>
      <c r="E459" s="36">
        <v>0</v>
      </c>
      <c r="F459" s="37">
        <v>0</v>
      </c>
      <c r="G459" s="36">
        <v>0</v>
      </c>
      <c r="H459" s="37">
        <v>0</v>
      </c>
      <c r="I459" s="38">
        <v>6000</v>
      </c>
      <c r="J459" s="38">
        <f>E459-(F459+H459+I459)</f>
        <v>-6000</v>
      </c>
      <c r="K459" s="12"/>
    </row>
    <row r="460" spans="1:11" x14ac:dyDescent="0.2">
      <c r="A460" s="1" t="s">
        <v>3</v>
      </c>
      <c r="B460" s="39"/>
      <c r="C460" s="40"/>
      <c r="D460" s="41" t="s">
        <v>31</v>
      </c>
      <c r="E460" s="42"/>
      <c r="F460" s="43"/>
      <c r="G460" s="42"/>
      <c r="H460" s="43"/>
      <c r="I460" s="44">
        <v>6000</v>
      </c>
      <c r="J460" s="44"/>
      <c r="K460" s="12"/>
    </row>
    <row r="461" spans="1:11" x14ac:dyDescent="0.2">
      <c r="A461" s="1" t="s">
        <v>3</v>
      </c>
      <c r="B461" s="33" t="s">
        <v>442</v>
      </c>
      <c r="C461" s="34" t="s">
        <v>1219</v>
      </c>
      <c r="D461" s="35" t="s">
        <v>493</v>
      </c>
      <c r="E461" s="36">
        <v>0</v>
      </c>
      <c r="F461" s="37">
        <v>0</v>
      </c>
      <c r="G461" s="36">
        <v>0</v>
      </c>
      <c r="H461" s="37">
        <v>0</v>
      </c>
      <c r="I461" s="38">
        <v>9100</v>
      </c>
      <c r="J461" s="38">
        <f>E461-(F461+H461+I461)</f>
        <v>-9100</v>
      </c>
      <c r="K461" s="12"/>
    </row>
    <row r="462" spans="1:11" x14ac:dyDescent="0.2">
      <c r="A462" s="1" t="s">
        <v>3</v>
      </c>
      <c r="B462" s="39"/>
      <c r="C462" s="40"/>
      <c r="D462" s="41" t="s">
        <v>31</v>
      </c>
      <c r="E462" s="42"/>
      <c r="F462" s="43"/>
      <c r="G462" s="42"/>
      <c r="H462" s="43"/>
      <c r="I462" s="44">
        <v>9100</v>
      </c>
      <c r="J462" s="44"/>
      <c r="K462" s="12"/>
    </row>
    <row r="463" spans="1:11" x14ac:dyDescent="0.2">
      <c r="A463" s="1" t="s">
        <v>3</v>
      </c>
      <c r="B463" s="33" t="s">
        <v>442</v>
      </c>
      <c r="C463" s="34" t="s">
        <v>1220</v>
      </c>
      <c r="D463" s="35" t="s">
        <v>494</v>
      </c>
      <c r="E463" s="36">
        <v>0</v>
      </c>
      <c r="F463" s="37">
        <v>0</v>
      </c>
      <c r="G463" s="36">
        <v>0</v>
      </c>
      <c r="H463" s="37">
        <v>0</v>
      </c>
      <c r="I463" s="38">
        <v>15000</v>
      </c>
      <c r="J463" s="38">
        <f>E463-(F463+H463+I463)</f>
        <v>-15000</v>
      </c>
      <c r="K463" s="12"/>
    </row>
    <row r="464" spans="1:11" x14ac:dyDescent="0.2">
      <c r="A464" s="1" t="s">
        <v>3</v>
      </c>
      <c r="B464" s="39"/>
      <c r="C464" s="40"/>
      <c r="D464" s="41" t="s">
        <v>31</v>
      </c>
      <c r="E464" s="42"/>
      <c r="F464" s="43"/>
      <c r="G464" s="42"/>
      <c r="H464" s="43"/>
      <c r="I464" s="44">
        <v>15000</v>
      </c>
      <c r="J464" s="44"/>
      <c r="K464" s="12"/>
    </row>
    <row r="465" spans="1:11" x14ac:dyDescent="0.2">
      <c r="A465" s="1" t="s">
        <v>3</v>
      </c>
      <c r="B465" s="33" t="s">
        <v>442</v>
      </c>
      <c r="C465" s="34" t="s">
        <v>1221</v>
      </c>
      <c r="D465" s="35" t="s">
        <v>495</v>
      </c>
      <c r="E465" s="36">
        <v>0</v>
      </c>
      <c r="F465" s="37">
        <v>0</v>
      </c>
      <c r="G465" s="36">
        <v>0</v>
      </c>
      <c r="H465" s="37">
        <v>0</v>
      </c>
      <c r="I465" s="38">
        <v>7676</v>
      </c>
      <c r="J465" s="38">
        <f>E465-(F465+H465+I465)</f>
        <v>-7676</v>
      </c>
      <c r="K465" s="12"/>
    </row>
    <row r="466" spans="1:11" x14ac:dyDescent="0.2">
      <c r="A466" s="1" t="s">
        <v>3</v>
      </c>
      <c r="B466" s="39"/>
      <c r="C466" s="40"/>
      <c r="D466" s="41" t="s">
        <v>31</v>
      </c>
      <c r="E466" s="42"/>
      <c r="F466" s="43"/>
      <c r="G466" s="42"/>
      <c r="H466" s="43"/>
      <c r="I466" s="44">
        <v>7676</v>
      </c>
      <c r="J466" s="44"/>
      <c r="K466" s="12"/>
    </row>
    <row r="467" spans="1:11" x14ac:dyDescent="0.2">
      <c r="A467" s="1" t="s">
        <v>3</v>
      </c>
      <c r="B467" s="33" t="s">
        <v>442</v>
      </c>
      <c r="C467" s="34" t="s">
        <v>1222</v>
      </c>
      <c r="D467" s="35" t="s">
        <v>496</v>
      </c>
      <c r="E467" s="36">
        <v>0</v>
      </c>
      <c r="F467" s="37">
        <v>0</v>
      </c>
      <c r="G467" s="36">
        <v>0</v>
      </c>
      <c r="H467" s="37">
        <v>0</v>
      </c>
      <c r="I467" s="38">
        <v>9333</v>
      </c>
      <c r="J467" s="38">
        <f>E467-(F467+H467+I467)</f>
        <v>-9333</v>
      </c>
      <c r="K467" s="12"/>
    </row>
    <row r="468" spans="1:11" x14ac:dyDescent="0.2">
      <c r="A468" s="1" t="s">
        <v>3</v>
      </c>
      <c r="B468" s="39"/>
      <c r="C468" s="40"/>
      <c r="D468" s="41" t="s">
        <v>31</v>
      </c>
      <c r="E468" s="42"/>
      <c r="F468" s="43"/>
      <c r="G468" s="42"/>
      <c r="H468" s="43"/>
      <c r="I468" s="44">
        <v>9333</v>
      </c>
      <c r="J468" s="44"/>
      <c r="K468" s="12"/>
    </row>
    <row r="469" spans="1:11" x14ac:dyDescent="0.2">
      <c r="A469" s="1" t="s">
        <v>3</v>
      </c>
      <c r="B469" s="33" t="s">
        <v>442</v>
      </c>
      <c r="C469" s="34" t="s">
        <v>1223</v>
      </c>
      <c r="D469" s="35" t="s">
        <v>498</v>
      </c>
      <c r="E469" s="36">
        <v>0</v>
      </c>
      <c r="F469" s="37">
        <v>0</v>
      </c>
      <c r="G469" s="36">
        <v>0</v>
      </c>
      <c r="H469" s="37">
        <v>0</v>
      </c>
      <c r="I469" s="38">
        <v>2500</v>
      </c>
      <c r="J469" s="38">
        <f>E469-(F469+H469+I469)</f>
        <v>-2500</v>
      </c>
      <c r="K469" s="12"/>
    </row>
    <row r="470" spans="1:11" x14ac:dyDescent="0.2">
      <c r="A470" s="1" t="s">
        <v>3</v>
      </c>
      <c r="B470" s="39"/>
      <c r="C470" s="40"/>
      <c r="D470" s="41" t="s">
        <v>31</v>
      </c>
      <c r="E470" s="42"/>
      <c r="F470" s="43"/>
      <c r="G470" s="42"/>
      <c r="H470" s="43"/>
      <c r="I470" s="44">
        <v>2500</v>
      </c>
      <c r="J470" s="44"/>
      <c r="K470" s="12"/>
    </row>
    <row r="471" spans="1:11" x14ac:dyDescent="0.2">
      <c r="A471" s="1" t="s">
        <v>3</v>
      </c>
      <c r="B471" s="33" t="s">
        <v>442</v>
      </c>
      <c r="C471" s="34" t="s">
        <v>1224</v>
      </c>
      <c r="D471" s="35" t="s">
        <v>499</v>
      </c>
      <c r="E471" s="36">
        <v>0</v>
      </c>
      <c r="F471" s="37">
        <v>0</v>
      </c>
      <c r="G471" s="36">
        <v>0</v>
      </c>
      <c r="H471" s="37">
        <v>0</v>
      </c>
      <c r="I471" s="38">
        <v>1000</v>
      </c>
      <c r="J471" s="38">
        <f>E471-(F471+H471+I471)</f>
        <v>-1000</v>
      </c>
      <c r="K471" s="12"/>
    </row>
    <row r="472" spans="1:11" x14ac:dyDescent="0.2">
      <c r="A472" s="1" t="s">
        <v>3</v>
      </c>
      <c r="B472" s="39"/>
      <c r="C472" s="40"/>
      <c r="D472" s="41" t="s">
        <v>31</v>
      </c>
      <c r="E472" s="42"/>
      <c r="F472" s="43"/>
      <c r="G472" s="42"/>
      <c r="H472" s="43"/>
      <c r="I472" s="44">
        <v>1000</v>
      </c>
      <c r="J472" s="44"/>
      <c r="K472" s="12"/>
    </row>
    <row r="473" spans="1:11" x14ac:dyDescent="0.2">
      <c r="A473" s="1" t="s">
        <v>3</v>
      </c>
      <c r="B473" s="33" t="s">
        <v>442</v>
      </c>
      <c r="C473" s="34" t="s">
        <v>1225</v>
      </c>
      <c r="D473" s="35" t="s">
        <v>500</v>
      </c>
      <c r="E473" s="36">
        <v>0</v>
      </c>
      <c r="F473" s="37">
        <v>0</v>
      </c>
      <c r="G473" s="36">
        <v>0</v>
      </c>
      <c r="H473" s="37">
        <v>0</v>
      </c>
      <c r="I473" s="38">
        <v>3500</v>
      </c>
      <c r="J473" s="38">
        <f>E473-(F473+H473+I473)</f>
        <v>-3500</v>
      </c>
      <c r="K473" s="12"/>
    </row>
    <row r="474" spans="1:11" x14ac:dyDescent="0.2">
      <c r="A474" s="1" t="s">
        <v>3</v>
      </c>
      <c r="B474" s="39"/>
      <c r="C474" s="40"/>
      <c r="D474" s="41" t="s">
        <v>31</v>
      </c>
      <c r="E474" s="42"/>
      <c r="F474" s="43"/>
      <c r="G474" s="42"/>
      <c r="H474" s="43"/>
      <c r="I474" s="44">
        <v>3500</v>
      </c>
      <c r="J474" s="44"/>
      <c r="K474" s="12"/>
    </row>
    <row r="475" spans="1:11" x14ac:dyDescent="0.2">
      <c r="A475" s="1" t="s">
        <v>3</v>
      </c>
      <c r="B475" s="33" t="s">
        <v>442</v>
      </c>
      <c r="C475" s="34" t="s">
        <v>1226</v>
      </c>
      <c r="D475" s="35" t="s">
        <v>501</v>
      </c>
      <c r="E475" s="36">
        <v>0</v>
      </c>
      <c r="F475" s="37">
        <v>0</v>
      </c>
      <c r="G475" s="36">
        <v>0</v>
      </c>
      <c r="H475" s="37">
        <v>0</v>
      </c>
      <c r="I475" s="38">
        <v>1000</v>
      </c>
      <c r="J475" s="38">
        <f>E475-(F475+H475+I475)</f>
        <v>-1000</v>
      </c>
      <c r="K475" s="12"/>
    </row>
    <row r="476" spans="1:11" x14ac:dyDescent="0.2">
      <c r="A476" s="1" t="s">
        <v>3</v>
      </c>
      <c r="B476" s="39"/>
      <c r="C476" s="40"/>
      <c r="D476" s="41" t="s">
        <v>31</v>
      </c>
      <c r="E476" s="42"/>
      <c r="F476" s="43"/>
      <c r="G476" s="42"/>
      <c r="H476" s="43"/>
      <c r="I476" s="44">
        <v>1000</v>
      </c>
      <c r="J476" s="44"/>
      <c r="K476" s="12"/>
    </row>
    <row r="477" spans="1:11" x14ac:dyDescent="0.2">
      <c r="A477" s="1" t="s">
        <v>3</v>
      </c>
      <c r="B477" s="33" t="s">
        <v>442</v>
      </c>
      <c r="C477" s="34" t="s">
        <v>1227</v>
      </c>
      <c r="D477" s="35" t="s">
        <v>502</v>
      </c>
      <c r="E477" s="36">
        <v>0</v>
      </c>
      <c r="F477" s="37">
        <v>0</v>
      </c>
      <c r="G477" s="36">
        <v>0</v>
      </c>
      <c r="H477" s="37">
        <v>0</v>
      </c>
      <c r="I477" s="38">
        <v>17000</v>
      </c>
      <c r="J477" s="38">
        <f>E477-(F477+H477+I477)</f>
        <v>-17000</v>
      </c>
      <c r="K477" s="12"/>
    </row>
    <row r="478" spans="1:11" x14ac:dyDescent="0.2">
      <c r="A478" s="1" t="s">
        <v>3</v>
      </c>
      <c r="B478" s="39"/>
      <c r="C478" s="40"/>
      <c r="D478" s="41" t="s">
        <v>478</v>
      </c>
      <c r="E478" s="42"/>
      <c r="F478" s="43"/>
      <c r="G478" s="42"/>
      <c r="H478" s="43"/>
      <c r="I478" s="44">
        <v>17000</v>
      </c>
      <c r="J478" s="44"/>
      <c r="K478" s="12"/>
    </row>
    <row r="479" spans="1:11" x14ac:dyDescent="0.2">
      <c r="A479" s="1" t="s">
        <v>3</v>
      </c>
      <c r="B479" s="33" t="s">
        <v>442</v>
      </c>
      <c r="C479" s="34" t="s">
        <v>1228</v>
      </c>
      <c r="D479" s="35" t="s">
        <v>503</v>
      </c>
      <c r="E479" s="36">
        <v>0</v>
      </c>
      <c r="F479" s="37">
        <v>0</v>
      </c>
      <c r="G479" s="36">
        <v>0</v>
      </c>
      <c r="H479" s="37">
        <v>0</v>
      </c>
      <c r="I479" s="38">
        <v>22200</v>
      </c>
      <c r="J479" s="38">
        <f>E479-(F479+H479+I479)</f>
        <v>-22200</v>
      </c>
      <c r="K479" s="12"/>
    </row>
    <row r="480" spans="1:11" x14ac:dyDescent="0.2">
      <c r="A480" s="1" t="s">
        <v>3</v>
      </c>
      <c r="B480" s="39"/>
      <c r="C480" s="40"/>
      <c r="D480" s="41" t="s">
        <v>478</v>
      </c>
      <c r="E480" s="42"/>
      <c r="F480" s="43"/>
      <c r="G480" s="42"/>
      <c r="H480" s="43"/>
      <c r="I480" s="44">
        <v>17000</v>
      </c>
      <c r="J480" s="44"/>
      <c r="K480" s="12"/>
    </row>
    <row r="481" spans="1:11" x14ac:dyDescent="0.2">
      <c r="A481" s="1" t="s">
        <v>3</v>
      </c>
      <c r="B481" s="39"/>
      <c r="C481" s="40"/>
      <c r="D481" s="41" t="s">
        <v>31</v>
      </c>
      <c r="E481" s="42"/>
      <c r="F481" s="43"/>
      <c r="G481" s="42"/>
      <c r="H481" s="43"/>
      <c r="I481" s="44">
        <v>5200</v>
      </c>
      <c r="J481" s="44"/>
      <c r="K481" s="12"/>
    </row>
    <row r="482" spans="1:11" x14ac:dyDescent="0.2">
      <c r="A482" s="1" t="s">
        <v>3</v>
      </c>
      <c r="B482" s="33" t="s">
        <v>442</v>
      </c>
      <c r="C482" s="34" t="s">
        <v>1229</v>
      </c>
      <c r="D482" s="35" t="s">
        <v>504</v>
      </c>
      <c r="E482" s="36">
        <v>0</v>
      </c>
      <c r="F482" s="37">
        <v>0</v>
      </c>
      <c r="G482" s="36">
        <v>0</v>
      </c>
      <c r="H482" s="37">
        <v>0</v>
      </c>
      <c r="I482" s="38">
        <v>1500</v>
      </c>
      <c r="J482" s="38">
        <f>E482-(F482+H482+I482)</f>
        <v>-1500</v>
      </c>
      <c r="K482" s="12"/>
    </row>
    <row r="483" spans="1:11" x14ac:dyDescent="0.2">
      <c r="A483" s="1" t="s">
        <v>3</v>
      </c>
      <c r="B483" s="39"/>
      <c r="C483" s="40"/>
      <c r="D483" s="41" t="s">
        <v>31</v>
      </c>
      <c r="E483" s="42"/>
      <c r="F483" s="43"/>
      <c r="G483" s="42"/>
      <c r="H483" s="43"/>
      <c r="I483" s="44">
        <v>1500</v>
      </c>
      <c r="J483" s="44"/>
      <c r="K483" s="12"/>
    </row>
    <row r="484" spans="1:11" x14ac:dyDescent="0.2">
      <c r="A484" s="1" t="s">
        <v>3</v>
      </c>
      <c r="B484" s="33" t="s">
        <v>442</v>
      </c>
      <c r="C484" s="34" t="s">
        <v>1230</v>
      </c>
      <c r="D484" s="35" t="s">
        <v>505</v>
      </c>
      <c r="E484" s="36">
        <v>0</v>
      </c>
      <c r="F484" s="37">
        <v>0</v>
      </c>
      <c r="G484" s="36">
        <v>0</v>
      </c>
      <c r="H484" s="37">
        <v>0</v>
      </c>
      <c r="I484" s="38">
        <v>20000</v>
      </c>
      <c r="J484" s="38">
        <f>E484-(F484+H484+I484)</f>
        <v>-20000</v>
      </c>
      <c r="K484" s="12"/>
    </row>
    <row r="485" spans="1:11" x14ac:dyDescent="0.2">
      <c r="A485" s="1" t="s">
        <v>3</v>
      </c>
      <c r="B485" s="39"/>
      <c r="C485" s="40"/>
      <c r="D485" s="41" t="s">
        <v>478</v>
      </c>
      <c r="E485" s="42"/>
      <c r="F485" s="43"/>
      <c r="G485" s="42"/>
      <c r="H485" s="43"/>
      <c r="I485" s="44">
        <v>17000</v>
      </c>
      <c r="J485" s="44"/>
      <c r="K485" s="12"/>
    </row>
    <row r="486" spans="1:11" x14ac:dyDescent="0.2">
      <c r="A486" s="1" t="s">
        <v>3</v>
      </c>
      <c r="B486" s="39"/>
      <c r="C486" s="40"/>
      <c r="D486" s="41" t="s">
        <v>31</v>
      </c>
      <c r="E486" s="42"/>
      <c r="F486" s="43"/>
      <c r="G486" s="42"/>
      <c r="H486" s="43"/>
      <c r="I486" s="44">
        <v>3000</v>
      </c>
      <c r="J486" s="44"/>
      <c r="K486" s="12"/>
    </row>
    <row r="487" spans="1:11" x14ac:dyDescent="0.2">
      <c r="A487" s="1" t="s">
        <v>3</v>
      </c>
      <c r="B487" s="33" t="s">
        <v>442</v>
      </c>
      <c r="C487" s="34" t="s">
        <v>1231</v>
      </c>
      <c r="D487" s="35" t="s">
        <v>506</v>
      </c>
      <c r="E487" s="36">
        <v>0</v>
      </c>
      <c r="F487" s="37">
        <v>0</v>
      </c>
      <c r="G487" s="36">
        <v>0</v>
      </c>
      <c r="H487" s="37">
        <v>0</v>
      </c>
      <c r="I487" s="38">
        <v>1000</v>
      </c>
      <c r="J487" s="38">
        <f>E487-(F487+H487+I487)</f>
        <v>-1000</v>
      </c>
      <c r="K487" s="12"/>
    </row>
    <row r="488" spans="1:11" x14ac:dyDescent="0.2">
      <c r="A488" s="1" t="s">
        <v>3</v>
      </c>
      <c r="B488" s="39"/>
      <c r="C488" s="40"/>
      <c r="D488" s="41" t="s">
        <v>31</v>
      </c>
      <c r="E488" s="42"/>
      <c r="F488" s="43"/>
      <c r="G488" s="42"/>
      <c r="H488" s="43"/>
      <c r="I488" s="44">
        <v>1000</v>
      </c>
      <c r="J488" s="44"/>
      <c r="K488" s="12"/>
    </row>
    <row r="489" spans="1:11" x14ac:dyDescent="0.2">
      <c r="A489" s="1" t="s">
        <v>3</v>
      </c>
      <c r="B489" s="33" t="s">
        <v>442</v>
      </c>
      <c r="C489" s="34" t="s">
        <v>1232</v>
      </c>
      <c r="D489" s="35" t="s">
        <v>507</v>
      </c>
      <c r="E489" s="36">
        <v>0</v>
      </c>
      <c r="F489" s="37">
        <v>0</v>
      </c>
      <c r="G489" s="36">
        <v>0</v>
      </c>
      <c r="H489" s="37">
        <v>0</v>
      </c>
      <c r="I489" s="38">
        <v>4500</v>
      </c>
      <c r="J489" s="38">
        <f>E489-(F489+H489+I489)</f>
        <v>-4500</v>
      </c>
      <c r="K489" s="12"/>
    </row>
    <row r="490" spans="1:11" x14ac:dyDescent="0.2">
      <c r="A490" s="1" t="s">
        <v>3</v>
      </c>
      <c r="B490" s="39"/>
      <c r="C490" s="40"/>
      <c r="D490" s="41" t="s">
        <v>31</v>
      </c>
      <c r="E490" s="42"/>
      <c r="F490" s="43"/>
      <c r="G490" s="42"/>
      <c r="H490" s="43"/>
      <c r="I490" s="44">
        <v>4500</v>
      </c>
      <c r="J490" s="44"/>
      <c r="K490" s="12"/>
    </row>
    <row r="491" spans="1:11" x14ac:dyDescent="0.2">
      <c r="A491" s="1" t="s">
        <v>3</v>
      </c>
      <c r="B491" s="33" t="s">
        <v>442</v>
      </c>
      <c r="C491" s="34" t="s">
        <v>1233</v>
      </c>
      <c r="D491" s="35" t="s">
        <v>508</v>
      </c>
      <c r="E491" s="36">
        <v>0</v>
      </c>
      <c r="F491" s="37">
        <v>0</v>
      </c>
      <c r="G491" s="36">
        <v>0</v>
      </c>
      <c r="H491" s="37">
        <v>0</v>
      </c>
      <c r="I491" s="38">
        <v>1000</v>
      </c>
      <c r="J491" s="38">
        <f>E491-(F491+H491+I491)</f>
        <v>-1000</v>
      </c>
      <c r="K491" s="12"/>
    </row>
    <row r="492" spans="1:11" x14ac:dyDescent="0.2">
      <c r="A492" s="1" t="s">
        <v>3</v>
      </c>
      <c r="B492" s="39"/>
      <c r="C492" s="40"/>
      <c r="D492" s="41" t="s">
        <v>31</v>
      </c>
      <c r="E492" s="42"/>
      <c r="F492" s="43"/>
      <c r="G492" s="42"/>
      <c r="H492" s="43"/>
      <c r="I492" s="44">
        <v>1000</v>
      </c>
      <c r="J492" s="44"/>
      <c r="K492" s="12"/>
    </row>
    <row r="493" spans="1:11" x14ac:dyDescent="0.2">
      <c r="A493" s="1" t="s">
        <v>3</v>
      </c>
      <c r="B493" s="33" t="s">
        <v>442</v>
      </c>
      <c r="C493" s="34" t="s">
        <v>1234</v>
      </c>
      <c r="D493" s="35" t="s">
        <v>509</v>
      </c>
      <c r="E493" s="36">
        <v>0</v>
      </c>
      <c r="F493" s="37">
        <v>0</v>
      </c>
      <c r="G493" s="36">
        <v>0</v>
      </c>
      <c r="H493" s="37">
        <v>0</v>
      </c>
      <c r="I493" s="38">
        <v>1000</v>
      </c>
      <c r="J493" s="38">
        <f>E493-(F493+H493+I493)</f>
        <v>-1000</v>
      </c>
      <c r="K493" s="12"/>
    </row>
    <row r="494" spans="1:11" x14ac:dyDescent="0.2">
      <c r="A494" s="1" t="s">
        <v>3</v>
      </c>
      <c r="B494" s="39"/>
      <c r="C494" s="40"/>
      <c r="D494" s="41" t="s">
        <v>31</v>
      </c>
      <c r="E494" s="42"/>
      <c r="F494" s="43"/>
      <c r="G494" s="42"/>
      <c r="H494" s="43"/>
      <c r="I494" s="44">
        <v>1000</v>
      </c>
      <c r="J494" s="44"/>
      <c r="K494" s="12"/>
    </row>
    <row r="495" spans="1:11" x14ac:dyDescent="0.2">
      <c r="A495" s="1" t="s">
        <v>3</v>
      </c>
      <c r="B495" s="33" t="s">
        <v>442</v>
      </c>
      <c r="C495" s="34" t="s">
        <v>1235</v>
      </c>
      <c r="D495" s="35" t="s">
        <v>510</v>
      </c>
      <c r="E495" s="36">
        <v>0</v>
      </c>
      <c r="F495" s="37">
        <v>0</v>
      </c>
      <c r="G495" s="36">
        <v>0</v>
      </c>
      <c r="H495" s="37">
        <v>0</v>
      </c>
      <c r="I495" s="38">
        <v>1000</v>
      </c>
      <c r="J495" s="38">
        <f>E495-(F495+H495+I495)</f>
        <v>-1000</v>
      </c>
      <c r="K495" s="12"/>
    </row>
    <row r="496" spans="1:11" x14ac:dyDescent="0.2">
      <c r="A496" s="1" t="s">
        <v>3</v>
      </c>
      <c r="B496" s="39"/>
      <c r="C496" s="40"/>
      <c r="D496" s="41" t="s">
        <v>31</v>
      </c>
      <c r="E496" s="42"/>
      <c r="F496" s="43"/>
      <c r="G496" s="42"/>
      <c r="H496" s="43"/>
      <c r="I496" s="44">
        <v>1000</v>
      </c>
      <c r="J496" s="44"/>
      <c r="K496" s="12"/>
    </row>
    <row r="497" spans="1:11" x14ac:dyDescent="0.2">
      <c r="A497" s="1" t="s">
        <v>3</v>
      </c>
      <c r="B497" s="33" t="s">
        <v>442</v>
      </c>
      <c r="C497" s="34" t="s">
        <v>1236</v>
      </c>
      <c r="D497" s="35" t="s">
        <v>511</v>
      </c>
      <c r="E497" s="36">
        <v>0</v>
      </c>
      <c r="F497" s="37">
        <v>0</v>
      </c>
      <c r="G497" s="36">
        <v>0</v>
      </c>
      <c r="H497" s="37">
        <v>0</v>
      </c>
      <c r="I497" s="38">
        <v>2500</v>
      </c>
      <c r="J497" s="38">
        <f>E497-(F497+H497+I497)</f>
        <v>-2500</v>
      </c>
      <c r="K497" s="12"/>
    </row>
    <row r="498" spans="1:11" x14ac:dyDescent="0.2">
      <c r="A498" s="1" t="s">
        <v>3</v>
      </c>
      <c r="B498" s="39"/>
      <c r="C498" s="40"/>
      <c r="D498" s="41" t="s">
        <v>31</v>
      </c>
      <c r="E498" s="42"/>
      <c r="F498" s="43"/>
      <c r="G498" s="42"/>
      <c r="H498" s="43"/>
      <c r="I498" s="44">
        <v>2500</v>
      </c>
      <c r="J498" s="44"/>
      <c r="K498" s="12"/>
    </row>
    <row r="499" spans="1:11" x14ac:dyDescent="0.2">
      <c r="A499" s="1" t="s">
        <v>3</v>
      </c>
      <c r="B499" s="33" t="s">
        <v>442</v>
      </c>
      <c r="C499" s="34" t="s">
        <v>1237</v>
      </c>
      <c r="D499" s="35" t="s">
        <v>512</v>
      </c>
      <c r="E499" s="36">
        <v>0</v>
      </c>
      <c r="F499" s="37">
        <v>0</v>
      </c>
      <c r="G499" s="36">
        <v>0</v>
      </c>
      <c r="H499" s="37">
        <v>0</v>
      </c>
      <c r="I499" s="38">
        <v>1000</v>
      </c>
      <c r="J499" s="38">
        <f>E499-(F499+H499+I499)</f>
        <v>-1000</v>
      </c>
      <c r="K499" s="12"/>
    </row>
    <row r="500" spans="1:11" x14ac:dyDescent="0.2">
      <c r="A500" s="1" t="s">
        <v>3</v>
      </c>
      <c r="B500" s="39"/>
      <c r="C500" s="40"/>
      <c r="D500" s="41" t="s">
        <v>31</v>
      </c>
      <c r="E500" s="42"/>
      <c r="F500" s="43"/>
      <c r="G500" s="42"/>
      <c r="H500" s="43"/>
      <c r="I500" s="44">
        <v>1000</v>
      </c>
      <c r="J500" s="44"/>
      <c r="K500" s="12"/>
    </row>
    <row r="501" spans="1:11" x14ac:dyDescent="0.2">
      <c r="A501" s="1" t="s">
        <v>3</v>
      </c>
      <c r="B501" s="33" t="s">
        <v>442</v>
      </c>
      <c r="C501" s="34" t="s">
        <v>1238</v>
      </c>
      <c r="D501" s="35" t="s">
        <v>513</v>
      </c>
      <c r="E501" s="36">
        <v>0</v>
      </c>
      <c r="F501" s="37">
        <v>0</v>
      </c>
      <c r="G501" s="36">
        <v>0</v>
      </c>
      <c r="H501" s="37">
        <v>0</v>
      </c>
      <c r="I501" s="38">
        <v>25500</v>
      </c>
      <c r="J501" s="38">
        <f>E501-(F501+H501+I501)</f>
        <v>-25500</v>
      </c>
      <c r="K501" s="12"/>
    </row>
    <row r="502" spans="1:11" x14ac:dyDescent="0.2">
      <c r="A502" s="1" t="s">
        <v>3</v>
      </c>
      <c r="B502" s="39"/>
      <c r="C502" s="40"/>
      <c r="D502" s="41" t="s">
        <v>478</v>
      </c>
      <c r="E502" s="42"/>
      <c r="F502" s="43"/>
      <c r="G502" s="42"/>
      <c r="H502" s="43"/>
      <c r="I502" s="44">
        <v>25500</v>
      </c>
      <c r="J502" s="44"/>
      <c r="K502" s="12"/>
    </row>
    <row r="503" spans="1:11" x14ac:dyDescent="0.2">
      <c r="A503" s="1" t="s">
        <v>3</v>
      </c>
      <c r="B503" s="33" t="s">
        <v>442</v>
      </c>
      <c r="C503" s="34" t="s">
        <v>1239</v>
      </c>
      <c r="D503" s="35" t="s">
        <v>514</v>
      </c>
      <c r="E503" s="36">
        <v>0</v>
      </c>
      <c r="F503" s="37">
        <v>0</v>
      </c>
      <c r="G503" s="36">
        <v>0</v>
      </c>
      <c r="H503" s="37">
        <v>0</v>
      </c>
      <c r="I503" s="38">
        <v>1000</v>
      </c>
      <c r="J503" s="38">
        <f>E503-(F503+H503+I503)</f>
        <v>-1000</v>
      </c>
      <c r="K503" s="12"/>
    </row>
    <row r="504" spans="1:11" x14ac:dyDescent="0.2">
      <c r="A504" s="1" t="s">
        <v>3</v>
      </c>
      <c r="B504" s="39"/>
      <c r="C504" s="40"/>
      <c r="D504" s="41" t="s">
        <v>31</v>
      </c>
      <c r="E504" s="42"/>
      <c r="F504" s="43"/>
      <c r="G504" s="42"/>
      <c r="H504" s="43"/>
      <c r="I504" s="44">
        <v>1000</v>
      </c>
      <c r="J504" s="44"/>
      <c r="K504" s="12"/>
    </row>
    <row r="505" spans="1:11" x14ac:dyDescent="0.2">
      <c r="A505" s="1" t="s">
        <v>3</v>
      </c>
      <c r="B505" s="33" t="s">
        <v>442</v>
      </c>
      <c r="C505" s="34" t="s">
        <v>1240</v>
      </c>
      <c r="D505" s="35" t="s">
        <v>515</v>
      </c>
      <c r="E505" s="36">
        <v>0</v>
      </c>
      <c r="F505" s="37">
        <v>0</v>
      </c>
      <c r="G505" s="36">
        <v>0</v>
      </c>
      <c r="H505" s="37">
        <v>0</v>
      </c>
      <c r="I505" s="38">
        <v>1500</v>
      </c>
      <c r="J505" s="38">
        <f>E505-(F505+H505+I505)</f>
        <v>-1500</v>
      </c>
      <c r="K505" s="12"/>
    </row>
    <row r="506" spans="1:11" x14ac:dyDescent="0.2">
      <c r="A506" s="1" t="s">
        <v>3</v>
      </c>
      <c r="B506" s="39"/>
      <c r="C506" s="40"/>
      <c r="D506" s="41" t="s">
        <v>31</v>
      </c>
      <c r="E506" s="42"/>
      <c r="F506" s="43"/>
      <c r="G506" s="42"/>
      <c r="H506" s="43"/>
      <c r="I506" s="44">
        <v>1500</v>
      </c>
      <c r="J506" s="44"/>
      <c r="K506" s="12"/>
    </row>
    <row r="507" spans="1:11" x14ac:dyDescent="0.2">
      <c r="A507" s="1" t="s">
        <v>3</v>
      </c>
      <c r="B507" s="33" t="s">
        <v>442</v>
      </c>
      <c r="C507" s="34" t="s">
        <v>1241</v>
      </c>
      <c r="D507" s="35" t="s">
        <v>516</v>
      </c>
      <c r="E507" s="36">
        <v>0</v>
      </c>
      <c r="F507" s="37">
        <v>0</v>
      </c>
      <c r="G507" s="36">
        <v>0</v>
      </c>
      <c r="H507" s="37">
        <v>0</v>
      </c>
      <c r="I507" s="38">
        <v>500</v>
      </c>
      <c r="J507" s="38">
        <f>E507-(F507+H507+I507)</f>
        <v>-500</v>
      </c>
      <c r="K507" s="12"/>
    </row>
    <row r="508" spans="1:11" x14ac:dyDescent="0.2">
      <c r="A508" s="1" t="s">
        <v>3</v>
      </c>
      <c r="B508" s="39"/>
      <c r="C508" s="40"/>
      <c r="D508" s="41" t="s">
        <v>31</v>
      </c>
      <c r="E508" s="42"/>
      <c r="F508" s="43"/>
      <c r="G508" s="42"/>
      <c r="H508" s="43"/>
      <c r="I508" s="44">
        <v>500</v>
      </c>
      <c r="J508" s="44"/>
      <c r="K508" s="12"/>
    </row>
    <row r="509" spans="1:11" x14ac:dyDescent="0.2">
      <c r="A509" s="1" t="s">
        <v>3</v>
      </c>
      <c r="B509" s="33" t="s">
        <v>442</v>
      </c>
      <c r="C509" s="34" t="s">
        <v>1242</v>
      </c>
      <c r="D509" s="35" t="s">
        <v>517</v>
      </c>
      <c r="E509" s="36">
        <v>0</v>
      </c>
      <c r="F509" s="37">
        <v>0</v>
      </c>
      <c r="G509" s="36">
        <v>0</v>
      </c>
      <c r="H509" s="37">
        <v>0</v>
      </c>
      <c r="I509" s="38">
        <v>15500</v>
      </c>
      <c r="J509" s="38">
        <f>E509-(F509+H509+I509)</f>
        <v>-15500</v>
      </c>
      <c r="K509" s="12"/>
    </row>
    <row r="510" spans="1:11" x14ac:dyDescent="0.2">
      <c r="A510" s="1" t="s">
        <v>3</v>
      </c>
      <c r="B510" s="39"/>
      <c r="C510" s="40"/>
      <c r="D510" s="41" t="s">
        <v>31</v>
      </c>
      <c r="E510" s="42"/>
      <c r="F510" s="43"/>
      <c r="G510" s="42"/>
      <c r="H510" s="43"/>
      <c r="I510" s="44">
        <v>15500</v>
      </c>
      <c r="J510" s="44"/>
      <c r="K510" s="12"/>
    </row>
    <row r="511" spans="1:11" x14ac:dyDescent="0.2">
      <c r="A511" s="1" t="s">
        <v>3</v>
      </c>
      <c r="B511" s="33" t="s">
        <v>442</v>
      </c>
      <c r="C511" s="34" t="s">
        <v>1243</v>
      </c>
      <c r="D511" s="35" t="s">
        <v>518</v>
      </c>
      <c r="E511" s="36">
        <v>0</v>
      </c>
      <c r="F511" s="37">
        <v>0</v>
      </c>
      <c r="G511" s="36">
        <v>0</v>
      </c>
      <c r="H511" s="37">
        <v>0</v>
      </c>
      <c r="I511" s="38">
        <v>10737</v>
      </c>
      <c r="J511" s="38">
        <f>E511-(F511+H511+I511)</f>
        <v>-10737</v>
      </c>
      <c r="K511" s="12"/>
    </row>
    <row r="512" spans="1:11" x14ac:dyDescent="0.2">
      <c r="A512" s="1" t="s">
        <v>3</v>
      </c>
      <c r="B512" s="39"/>
      <c r="C512" s="40"/>
      <c r="D512" s="41" t="s">
        <v>31</v>
      </c>
      <c r="E512" s="42"/>
      <c r="F512" s="43"/>
      <c r="G512" s="42"/>
      <c r="H512" s="43"/>
      <c r="I512" s="44">
        <v>10737</v>
      </c>
      <c r="J512" s="44"/>
      <c r="K512" s="12"/>
    </row>
    <row r="513" spans="1:11" x14ac:dyDescent="0.2">
      <c r="A513" s="1" t="s">
        <v>3</v>
      </c>
      <c r="B513" s="33" t="s">
        <v>442</v>
      </c>
      <c r="C513" s="34" t="s">
        <v>1244</v>
      </c>
      <c r="D513" s="35" t="s">
        <v>519</v>
      </c>
      <c r="E513" s="36">
        <v>0</v>
      </c>
      <c r="F513" s="37">
        <v>0</v>
      </c>
      <c r="G513" s="36">
        <v>0</v>
      </c>
      <c r="H513" s="37">
        <v>0</v>
      </c>
      <c r="I513" s="38">
        <v>1000</v>
      </c>
      <c r="J513" s="38">
        <f>E513-(F513+H513+I513)</f>
        <v>-1000</v>
      </c>
      <c r="K513" s="12"/>
    </row>
    <row r="514" spans="1:11" x14ac:dyDescent="0.2">
      <c r="A514" s="1" t="s">
        <v>3</v>
      </c>
      <c r="B514" s="39"/>
      <c r="C514" s="40"/>
      <c r="D514" s="41" t="s">
        <v>31</v>
      </c>
      <c r="E514" s="42"/>
      <c r="F514" s="43"/>
      <c r="G514" s="42"/>
      <c r="H514" s="43"/>
      <c r="I514" s="44">
        <v>1000</v>
      </c>
      <c r="J514" s="44"/>
      <c r="K514" s="12"/>
    </row>
    <row r="515" spans="1:11" x14ac:dyDescent="0.2">
      <c r="A515" s="1" t="s">
        <v>3</v>
      </c>
      <c r="B515" s="33" t="s">
        <v>442</v>
      </c>
      <c r="C515" s="34" t="s">
        <v>1245</v>
      </c>
      <c r="D515" s="35" t="s">
        <v>520</v>
      </c>
      <c r="E515" s="36">
        <v>0</v>
      </c>
      <c r="F515" s="37">
        <v>0</v>
      </c>
      <c r="G515" s="36">
        <v>0</v>
      </c>
      <c r="H515" s="37">
        <v>0</v>
      </c>
      <c r="I515" s="38">
        <v>1100</v>
      </c>
      <c r="J515" s="38">
        <f>E515-(F515+H515+I515)</f>
        <v>-1100</v>
      </c>
      <c r="K515" s="12"/>
    </row>
    <row r="516" spans="1:11" x14ac:dyDescent="0.2">
      <c r="A516" s="1" t="s">
        <v>3</v>
      </c>
      <c r="B516" s="39"/>
      <c r="C516" s="40"/>
      <c r="D516" s="41" t="s">
        <v>31</v>
      </c>
      <c r="E516" s="42"/>
      <c r="F516" s="43"/>
      <c r="G516" s="42"/>
      <c r="H516" s="43"/>
      <c r="I516" s="44">
        <v>1100</v>
      </c>
      <c r="J516" s="44"/>
      <c r="K516" s="12"/>
    </row>
    <row r="517" spans="1:11" x14ac:dyDescent="0.2">
      <c r="A517" s="1" t="s">
        <v>3</v>
      </c>
      <c r="B517" s="33" t="s">
        <v>442</v>
      </c>
      <c r="C517" s="34" t="s">
        <v>711</v>
      </c>
      <c r="D517" s="35" t="s">
        <v>712</v>
      </c>
      <c r="E517" s="36">
        <v>123030.5</v>
      </c>
      <c r="F517" s="37">
        <v>35975.870000000003</v>
      </c>
      <c r="G517" s="36">
        <v>100</v>
      </c>
      <c r="H517" s="37">
        <v>100</v>
      </c>
      <c r="I517" s="38">
        <v>25</v>
      </c>
      <c r="J517" s="38">
        <f>E517-(F517+H517+I517)</f>
        <v>86929.63</v>
      </c>
      <c r="K517" s="12"/>
    </row>
    <row r="518" spans="1:11" x14ac:dyDescent="0.2">
      <c r="A518" s="1" t="s">
        <v>3</v>
      </c>
      <c r="B518" s="39"/>
      <c r="C518" s="40"/>
      <c r="D518" s="41" t="s">
        <v>21</v>
      </c>
      <c r="E518" s="42"/>
      <c r="F518" s="43"/>
      <c r="G518" s="42"/>
      <c r="H518" s="43"/>
      <c r="I518" s="44">
        <v>25</v>
      </c>
      <c r="J518" s="44"/>
      <c r="K518" s="12"/>
    </row>
    <row r="519" spans="1:11" x14ac:dyDescent="0.2">
      <c r="A519" s="1" t="s">
        <v>3</v>
      </c>
      <c r="B519" s="33" t="s">
        <v>442</v>
      </c>
      <c r="C519" s="34" t="s">
        <v>713</v>
      </c>
      <c r="D519" s="35" t="s">
        <v>714</v>
      </c>
      <c r="E519" s="36">
        <v>838822</v>
      </c>
      <c r="F519" s="37">
        <v>449352.15</v>
      </c>
      <c r="G519" s="36">
        <v>100</v>
      </c>
      <c r="H519" s="37">
        <v>100</v>
      </c>
      <c r="I519" s="38">
        <v>25</v>
      </c>
      <c r="J519" s="38">
        <f>E519-(F519+H519+I519)</f>
        <v>389344.85</v>
      </c>
      <c r="K519" s="12"/>
    </row>
    <row r="520" spans="1:11" x14ac:dyDescent="0.2">
      <c r="A520" s="1" t="s">
        <v>3</v>
      </c>
      <c r="B520" s="39"/>
      <c r="C520" s="40"/>
      <c r="D520" s="41" t="s">
        <v>21</v>
      </c>
      <c r="E520" s="42"/>
      <c r="F520" s="43"/>
      <c r="G520" s="42"/>
      <c r="H520" s="43"/>
      <c r="I520" s="44">
        <v>25</v>
      </c>
      <c r="J520" s="44"/>
      <c r="K520" s="12"/>
    </row>
    <row r="521" spans="1:11" x14ac:dyDescent="0.2">
      <c r="B521" s="33" t="s">
        <v>442</v>
      </c>
      <c r="C521" s="121" t="s">
        <v>1255</v>
      </c>
      <c r="D521" s="35" t="s">
        <v>521</v>
      </c>
      <c r="E521" s="36">
        <v>13800</v>
      </c>
      <c r="F521" s="37">
        <v>0</v>
      </c>
      <c r="G521" s="36">
        <v>0</v>
      </c>
      <c r="H521" s="37">
        <v>0</v>
      </c>
      <c r="I521" s="38">
        <v>1000</v>
      </c>
      <c r="J521" s="38">
        <f>E521-(F521+H521+I521)</f>
        <v>12800</v>
      </c>
      <c r="K521" s="12"/>
    </row>
    <row r="522" spans="1:11" x14ac:dyDescent="0.2">
      <c r="B522" s="39"/>
      <c r="C522" s="40"/>
      <c r="D522" s="41" t="s">
        <v>31</v>
      </c>
      <c r="E522" s="42"/>
      <c r="F522" s="43"/>
      <c r="G522" s="42"/>
      <c r="H522" s="43"/>
      <c r="I522" s="44">
        <v>1000</v>
      </c>
      <c r="J522" s="44"/>
      <c r="K522" s="12"/>
    </row>
    <row r="523" spans="1:11" x14ac:dyDescent="0.2">
      <c r="A523" s="1" t="s">
        <v>3</v>
      </c>
      <c r="B523" s="33" t="s">
        <v>715</v>
      </c>
      <c r="C523" s="34" t="s">
        <v>716</v>
      </c>
      <c r="D523" s="35" t="s">
        <v>717</v>
      </c>
      <c r="E523" s="36">
        <v>62300</v>
      </c>
      <c r="F523" s="37">
        <v>7904.78</v>
      </c>
      <c r="G523" s="36">
        <v>5000</v>
      </c>
      <c r="H523" s="37">
        <v>6350</v>
      </c>
      <c r="I523" s="38">
        <v>30000</v>
      </c>
      <c r="J523" s="38">
        <f>E523-(F523+H523+I523)</f>
        <v>18045.22</v>
      </c>
      <c r="K523" s="12"/>
    </row>
    <row r="524" spans="1:11" x14ac:dyDescent="0.2">
      <c r="A524" s="1" t="s">
        <v>3</v>
      </c>
      <c r="B524" s="39"/>
      <c r="C524" s="40"/>
      <c r="D524" s="41" t="s">
        <v>21</v>
      </c>
      <c r="E524" s="42"/>
      <c r="F524" s="43"/>
      <c r="G524" s="42"/>
      <c r="H524" s="43"/>
      <c r="I524" s="44">
        <v>30000</v>
      </c>
      <c r="J524" s="44"/>
      <c r="K524" s="12"/>
    </row>
    <row r="525" spans="1:11" x14ac:dyDescent="0.2">
      <c r="A525" s="1" t="s">
        <v>3</v>
      </c>
      <c r="B525" s="33" t="s">
        <v>715</v>
      </c>
      <c r="C525" s="34" t="s">
        <v>718</v>
      </c>
      <c r="D525" s="35" t="s">
        <v>719</v>
      </c>
      <c r="E525" s="36">
        <v>49000</v>
      </c>
      <c r="F525" s="37">
        <v>2074.1999999999998</v>
      </c>
      <c r="G525" s="36">
        <v>10000</v>
      </c>
      <c r="H525" s="37">
        <v>15500</v>
      </c>
      <c r="I525" s="38">
        <v>15000</v>
      </c>
      <c r="J525" s="38">
        <f>E525-(F525+H525+I525)</f>
        <v>16425.8</v>
      </c>
      <c r="K525" s="12"/>
    </row>
    <row r="526" spans="1:11" ht="13.5" thickBot="1" x14ac:dyDescent="0.25">
      <c r="A526" s="1" t="s">
        <v>3</v>
      </c>
      <c r="B526" s="39"/>
      <c r="C526" s="40"/>
      <c r="D526" s="41" t="s">
        <v>21</v>
      </c>
      <c r="E526" s="42"/>
      <c r="F526" s="43"/>
      <c r="G526" s="42"/>
      <c r="H526" s="43"/>
      <c r="I526" s="44">
        <v>15000</v>
      </c>
      <c r="J526" s="44"/>
      <c r="K526" s="12"/>
    </row>
    <row r="527" spans="1:11" ht="13.5" thickBot="1" x14ac:dyDescent="0.25">
      <c r="A527" s="1" t="s">
        <v>3</v>
      </c>
      <c r="B527" s="28" t="s">
        <v>720</v>
      </c>
      <c r="C527" s="29"/>
      <c r="D527" s="30"/>
      <c r="E527" s="31">
        <v>342412996.26999998</v>
      </c>
      <c r="F527" s="32">
        <v>36223387.68</v>
      </c>
      <c r="G527" s="31">
        <v>8481924.4000000004</v>
      </c>
      <c r="H527" s="32">
        <v>13628901.199999999</v>
      </c>
      <c r="I527" s="32">
        <v>9127231</v>
      </c>
      <c r="J527" s="32">
        <v>283433476.38999999</v>
      </c>
      <c r="K527" s="12"/>
    </row>
    <row r="528" spans="1:11" ht="13.5" thickBot="1" x14ac:dyDescent="0.25">
      <c r="A528" s="1" t="s">
        <v>3</v>
      </c>
      <c r="B528" s="45"/>
      <c r="C528" s="46"/>
      <c r="D528" s="47" t="s">
        <v>91</v>
      </c>
      <c r="E528" s="48">
        <f>SUM(E12:E527)/2</f>
        <v>342412996.26999998</v>
      </c>
      <c r="F528" s="49">
        <f>SUM(F12:F527)/2</f>
        <v>36223387.659999996</v>
      </c>
      <c r="G528" s="48">
        <f>SUM(G12:G527)/2</f>
        <v>8481924.4000000004</v>
      </c>
      <c r="H528" s="50">
        <f>SUM(H12:H527)/2</f>
        <v>13628901.199999999</v>
      </c>
      <c r="I528" s="50">
        <f>SUM(I12:I527)/3</f>
        <v>9302231.0000000019</v>
      </c>
      <c r="J528" s="50">
        <f>E528-(F528+H528+I528)</f>
        <v>283258476.40999997</v>
      </c>
      <c r="K528" s="51"/>
    </row>
    <row r="529" spans="1:11" x14ac:dyDescent="0.2">
      <c r="A529" s="1" t="s">
        <v>3</v>
      </c>
      <c r="C529" s="13"/>
      <c r="E529" s="12"/>
      <c r="F529" s="12"/>
      <c r="G529" s="12"/>
      <c r="H529" s="12"/>
      <c r="I529" s="12"/>
      <c r="J529" s="12"/>
      <c r="K529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2" fitToHeight="31" orientation="landscape" r:id="rId1"/>
  <headerFooter alignWithMargins="0"/>
  <rowBreaks count="10" manualBreakCount="10">
    <brk id="76" max="16383" man="1"/>
    <brk id="108" max="16383" man="1"/>
    <brk id="140" max="16383" man="1"/>
    <brk id="170" max="16383" man="1"/>
    <brk id="268" max="16383" man="1"/>
    <brk id="300" max="16383" man="1"/>
    <brk id="332" max="16383" man="1"/>
    <brk id="397" max="16383" man="1"/>
    <brk id="462" max="16383" man="1"/>
    <brk id="49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3:K127"/>
  <sheetViews>
    <sheetView showGridLines="0" zoomScaleNormal="100" workbookViewId="0">
      <selection activeCell="B7" sqref="B7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4" customWidth="1"/>
    <col min="12" max="256" width="9.140625" style="5"/>
    <col min="257" max="257" width="5.7109375" style="5" customWidth="1"/>
    <col min="258" max="258" width="26.140625" style="5" customWidth="1"/>
    <col min="259" max="259" width="8.7109375" style="5" customWidth="1"/>
    <col min="260" max="260" width="37.140625" style="5" customWidth="1"/>
    <col min="261" max="267" width="15" style="5" customWidth="1"/>
    <col min="268" max="512" width="9.140625" style="5"/>
    <col min="513" max="513" width="5.7109375" style="5" customWidth="1"/>
    <col min="514" max="514" width="26.140625" style="5" customWidth="1"/>
    <col min="515" max="515" width="8.7109375" style="5" customWidth="1"/>
    <col min="516" max="516" width="37.140625" style="5" customWidth="1"/>
    <col min="517" max="523" width="15" style="5" customWidth="1"/>
    <col min="524" max="768" width="9.140625" style="5"/>
    <col min="769" max="769" width="5.7109375" style="5" customWidth="1"/>
    <col min="770" max="770" width="26.140625" style="5" customWidth="1"/>
    <col min="771" max="771" width="8.7109375" style="5" customWidth="1"/>
    <col min="772" max="772" width="37.140625" style="5" customWidth="1"/>
    <col min="773" max="779" width="15" style="5" customWidth="1"/>
    <col min="780" max="1024" width="9.140625" style="5"/>
    <col min="1025" max="1025" width="5.7109375" style="5" customWidth="1"/>
    <col min="1026" max="1026" width="26.140625" style="5" customWidth="1"/>
    <col min="1027" max="1027" width="8.7109375" style="5" customWidth="1"/>
    <col min="1028" max="1028" width="37.140625" style="5" customWidth="1"/>
    <col min="1029" max="1035" width="15" style="5" customWidth="1"/>
    <col min="1036" max="1280" width="9.140625" style="5"/>
    <col min="1281" max="1281" width="5.7109375" style="5" customWidth="1"/>
    <col min="1282" max="1282" width="26.140625" style="5" customWidth="1"/>
    <col min="1283" max="1283" width="8.7109375" style="5" customWidth="1"/>
    <col min="1284" max="1284" width="37.140625" style="5" customWidth="1"/>
    <col min="1285" max="1291" width="15" style="5" customWidth="1"/>
    <col min="1292" max="1536" width="9.140625" style="5"/>
    <col min="1537" max="1537" width="5.7109375" style="5" customWidth="1"/>
    <col min="1538" max="1538" width="26.140625" style="5" customWidth="1"/>
    <col min="1539" max="1539" width="8.7109375" style="5" customWidth="1"/>
    <col min="1540" max="1540" width="37.140625" style="5" customWidth="1"/>
    <col min="1541" max="1547" width="15" style="5" customWidth="1"/>
    <col min="1548" max="1792" width="9.140625" style="5"/>
    <col min="1793" max="1793" width="5.7109375" style="5" customWidth="1"/>
    <col min="1794" max="1794" width="26.140625" style="5" customWidth="1"/>
    <col min="1795" max="1795" width="8.7109375" style="5" customWidth="1"/>
    <col min="1796" max="1796" width="37.140625" style="5" customWidth="1"/>
    <col min="1797" max="1803" width="15" style="5" customWidth="1"/>
    <col min="1804" max="2048" width="9.140625" style="5"/>
    <col min="2049" max="2049" width="5.7109375" style="5" customWidth="1"/>
    <col min="2050" max="2050" width="26.140625" style="5" customWidth="1"/>
    <col min="2051" max="2051" width="8.7109375" style="5" customWidth="1"/>
    <col min="2052" max="2052" width="37.140625" style="5" customWidth="1"/>
    <col min="2053" max="2059" width="15" style="5" customWidth="1"/>
    <col min="2060" max="2304" width="9.140625" style="5"/>
    <col min="2305" max="2305" width="5.7109375" style="5" customWidth="1"/>
    <col min="2306" max="2306" width="26.140625" style="5" customWidth="1"/>
    <col min="2307" max="2307" width="8.7109375" style="5" customWidth="1"/>
    <col min="2308" max="2308" width="37.140625" style="5" customWidth="1"/>
    <col min="2309" max="2315" width="15" style="5" customWidth="1"/>
    <col min="2316" max="2560" width="9.140625" style="5"/>
    <col min="2561" max="2561" width="5.7109375" style="5" customWidth="1"/>
    <col min="2562" max="2562" width="26.140625" style="5" customWidth="1"/>
    <col min="2563" max="2563" width="8.7109375" style="5" customWidth="1"/>
    <col min="2564" max="2564" width="37.140625" style="5" customWidth="1"/>
    <col min="2565" max="2571" width="15" style="5" customWidth="1"/>
    <col min="2572" max="2816" width="9.140625" style="5"/>
    <col min="2817" max="2817" width="5.7109375" style="5" customWidth="1"/>
    <col min="2818" max="2818" width="26.140625" style="5" customWidth="1"/>
    <col min="2819" max="2819" width="8.7109375" style="5" customWidth="1"/>
    <col min="2820" max="2820" width="37.140625" style="5" customWidth="1"/>
    <col min="2821" max="2827" width="15" style="5" customWidth="1"/>
    <col min="2828" max="3072" width="9.140625" style="5"/>
    <col min="3073" max="3073" width="5.7109375" style="5" customWidth="1"/>
    <col min="3074" max="3074" width="26.140625" style="5" customWidth="1"/>
    <col min="3075" max="3075" width="8.7109375" style="5" customWidth="1"/>
    <col min="3076" max="3076" width="37.140625" style="5" customWidth="1"/>
    <col min="3077" max="3083" width="15" style="5" customWidth="1"/>
    <col min="3084" max="3328" width="9.140625" style="5"/>
    <col min="3329" max="3329" width="5.7109375" style="5" customWidth="1"/>
    <col min="3330" max="3330" width="26.140625" style="5" customWidth="1"/>
    <col min="3331" max="3331" width="8.7109375" style="5" customWidth="1"/>
    <col min="3332" max="3332" width="37.140625" style="5" customWidth="1"/>
    <col min="3333" max="3339" width="15" style="5" customWidth="1"/>
    <col min="3340" max="3584" width="9.140625" style="5"/>
    <col min="3585" max="3585" width="5.7109375" style="5" customWidth="1"/>
    <col min="3586" max="3586" width="26.140625" style="5" customWidth="1"/>
    <col min="3587" max="3587" width="8.7109375" style="5" customWidth="1"/>
    <col min="3588" max="3588" width="37.140625" style="5" customWidth="1"/>
    <col min="3589" max="3595" width="15" style="5" customWidth="1"/>
    <col min="3596" max="3840" width="9.140625" style="5"/>
    <col min="3841" max="3841" width="5.7109375" style="5" customWidth="1"/>
    <col min="3842" max="3842" width="26.140625" style="5" customWidth="1"/>
    <col min="3843" max="3843" width="8.7109375" style="5" customWidth="1"/>
    <col min="3844" max="3844" width="37.140625" style="5" customWidth="1"/>
    <col min="3845" max="3851" width="15" style="5" customWidth="1"/>
    <col min="3852" max="4096" width="9.140625" style="5"/>
    <col min="4097" max="4097" width="5.7109375" style="5" customWidth="1"/>
    <col min="4098" max="4098" width="26.140625" style="5" customWidth="1"/>
    <col min="4099" max="4099" width="8.7109375" style="5" customWidth="1"/>
    <col min="4100" max="4100" width="37.140625" style="5" customWidth="1"/>
    <col min="4101" max="4107" width="15" style="5" customWidth="1"/>
    <col min="4108" max="4352" width="9.140625" style="5"/>
    <col min="4353" max="4353" width="5.7109375" style="5" customWidth="1"/>
    <col min="4354" max="4354" width="26.140625" style="5" customWidth="1"/>
    <col min="4355" max="4355" width="8.7109375" style="5" customWidth="1"/>
    <col min="4356" max="4356" width="37.140625" style="5" customWidth="1"/>
    <col min="4357" max="4363" width="15" style="5" customWidth="1"/>
    <col min="4364" max="4608" width="9.140625" style="5"/>
    <col min="4609" max="4609" width="5.7109375" style="5" customWidth="1"/>
    <col min="4610" max="4610" width="26.140625" style="5" customWidth="1"/>
    <col min="4611" max="4611" width="8.7109375" style="5" customWidth="1"/>
    <col min="4612" max="4612" width="37.140625" style="5" customWidth="1"/>
    <col min="4613" max="4619" width="15" style="5" customWidth="1"/>
    <col min="4620" max="4864" width="9.140625" style="5"/>
    <col min="4865" max="4865" width="5.7109375" style="5" customWidth="1"/>
    <col min="4866" max="4866" width="26.140625" style="5" customWidth="1"/>
    <col min="4867" max="4867" width="8.7109375" style="5" customWidth="1"/>
    <col min="4868" max="4868" width="37.140625" style="5" customWidth="1"/>
    <col min="4869" max="4875" width="15" style="5" customWidth="1"/>
    <col min="4876" max="5120" width="9.140625" style="5"/>
    <col min="5121" max="5121" width="5.7109375" style="5" customWidth="1"/>
    <col min="5122" max="5122" width="26.140625" style="5" customWidth="1"/>
    <col min="5123" max="5123" width="8.7109375" style="5" customWidth="1"/>
    <col min="5124" max="5124" width="37.140625" style="5" customWidth="1"/>
    <col min="5125" max="5131" width="15" style="5" customWidth="1"/>
    <col min="5132" max="5376" width="9.140625" style="5"/>
    <col min="5377" max="5377" width="5.7109375" style="5" customWidth="1"/>
    <col min="5378" max="5378" width="26.140625" style="5" customWidth="1"/>
    <col min="5379" max="5379" width="8.7109375" style="5" customWidth="1"/>
    <col min="5380" max="5380" width="37.140625" style="5" customWidth="1"/>
    <col min="5381" max="5387" width="15" style="5" customWidth="1"/>
    <col min="5388" max="5632" width="9.140625" style="5"/>
    <col min="5633" max="5633" width="5.7109375" style="5" customWidth="1"/>
    <col min="5634" max="5634" width="26.140625" style="5" customWidth="1"/>
    <col min="5635" max="5635" width="8.7109375" style="5" customWidth="1"/>
    <col min="5636" max="5636" width="37.140625" style="5" customWidth="1"/>
    <col min="5637" max="5643" width="15" style="5" customWidth="1"/>
    <col min="5644" max="5888" width="9.140625" style="5"/>
    <col min="5889" max="5889" width="5.7109375" style="5" customWidth="1"/>
    <col min="5890" max="5890" width="26.140625" style="5" customWidth="1"/>
    <col min="5891" max="5891" width="8.7109375" style="5" customWidth="1"/>
    <col min="5892" max="5892" width="37.140625" style="5" customWidth="1"/>
    <col min="5893" max="5899" width="15" style="5" customWidth="1"/>
    <col min="5900" max="6144" width="9.140625" style="5"/>
    <col min="6145" max="6145" width="5.7109375" style="5" customWidth="1"/>
    <col min="6146" max="6146" width="26.140625" style="5" customWidth="1"/>
    <col min="6147" max="6147" width="8.7109375" style="5" customWidth="1"/>
    <col min="6148" max="6148" width="37.140625" style="5" customWidth="1"/>
    <col min="6149" max="6155" width="15" style="5" customWidth="1"/>
    <col min="6156" max="6400" width="9.140625" style="5"/>
    <col min="6401" max="6401" width="5.7109375" style="5" customWidth="1"/>
    <col min="6402" max="6402" width="26.140625" style="5" customWidth="1"/>
    <col min="6403" max="6403" width="8.7109375" style="5" customWidth="1"/>
    <col min="6404" max="6404" width="37.140625" style="5" customWidth="1"/>
    <col min="6405" max="6411" width="15" style="5" customWidth="1"/>
    <col min="6412" max="6656" width="9.140625" style="5"/>
    <col min="6657" max="6657" width="5.7109375" style="5" customWidth="1"/>
    <col min="6658" max="6658" width="26.140625" style="5" customWidth="1"/>
    <col min="6659" max="6659" width="8.7109375" style="5" customWidth="1"/>
    <col min="6660" max="6660" width="37.140625" style="5" customWidth="1"/>
    <col min="6661" max="6667" width="15" style="5" customWidth="1"/>
    <col min="6668" max="6912" width="9.140625" style="5"/>
    <col min="6913" max="6913" width="5.7109375" style="5" customWidth="1"/>
    <col min="6914" max="6914" width="26.140625" style="5" customWidth="1"/>
    <col min="6915" max="6915" width="8.7109375" style="5" customWidth="1"/>
    <col min="6916" max="6916" width="37.140625" style="5" customWidth="1"/>
    <col min="6917" max="6923" width="15" style="5" customWidth="1"/>
    <col min="6924" max="7168" width="9.140625" style="5"/>
    <col min="7169" max="7169" width="5.7109375" style="5" customWidth="1"/>
    <col min="7170" max="7170" width="26.140625" style="5" customWidth="1"/>
    <col min="7171" max="7171" width="8.7109375" style="5" customWidth="1"/>
    <col min="7172" max="7172" width="37.140625" style="5" customWidth="1"/>
    <col min="7173" max="7179" width="15" style="5" customWidth="1"/>
    <col min="7180" max="7424" width="9.140625" style="5"/>
    <col min="7425" max="7425" width="5.7109375" style="5" customWidth="1"/>
    <col min="7426" max="7426" width="26.140625" style="5" customWidth="1"/>
    <col min="7427" max="7427" width="8.7109375" style="5" customWidth="1"/>
    <col min="7428" max="7428" width="37.140625" style="5" customWidth="1"/>
    <col min="7429" max="7435" width="15" style="5" customWidth="1"/>
    <col min="7436" max="7680" width="9.140625" style="5"/>
    <col min="7681" max="7681" width="5.7109375" style="5" customWidth="1"/>
    <col min="7682" max="7682" width="26.140625" style="5" customWidth="1"/>
    <col min="7683" max="7683" width="8.7109375" style="5" customWidth="1"/>
    <col min="7684" max="7684" width="37.140625" style="5" customWidth="1"/>
    <col min="7685" max="7691" width="15" style="5" customWidth="1"/>
    <col min="7692" max="7936" width="9.140625" style="5"/>
    <col min="7937" max="7937" width="5.7109375" style="5" customWidth="1"/>
    <col min="7938" max="7938" width="26.140625" style="5" customWidth="1"/>
    <col min="7939" max="7939" width="8.7109375" style="5" customWidth="1"/>
    <col min="7940" max="7940" width="37.140625" style="5" customWidth="1"/>
    <col min="7941" max="7947" width="15" style="5" customWidth="1"/>
    <col min="7948" max="8192" width="9.140625" style="5"/>
    <col min="8193" max="8193" width="5.7109375" style="5" customWidth="1"/>
    <col min="8194" max="8194" width="26.140625" style="5" customWidth="1"/>
    <col min="8195" max="8195" width="8.7109375" style="5" customWidth="1"/>
    <col min="8196" max="8196" width="37.140625" style="5" customWidth="1"/>
    <col min="8197" max="8203" width="15" style="5" customWidth="1"/>
    <col min="8204" max="8448" width="9.140625" style="5"/>
    <col min="8449" max="8449" width="5.7109375" style="5" customWidth="1"/>
    <col min="8450" max="8450" width="26.140625" style="5" customWidth="1"/>
    <col min="8451" max="8451" width="8.7109375" style="5" customWidth="1"/>
    <col min="8452" max="8452" width="37.140625" style="5" customWidth="1"/>
    <col min="8453" max="8459" width="15" style="5" customWidth="1"/>
    <col min="8460" max="8704" width="9.140625" style="5"/>
    <col min="8705" max="8705" width="5.7109375" style="5" customWidth="1"/>
    <col min="8706" max="8706" width="26.140625" style="5" customWidth="1"/>
    <col min="8707" max="8707" width="8.7109375" style="5" customWidth="1"/>
    <col min="8708" max="8708" width="37.140625" style="5" customWidth="1"/>
    <col min="8709" max="8715" width="15" style="5" customWidth="1"/>
    <col min="8716" max="8960" width="9.140625" style="5"/>
    <col min="8961" max="8961" width="5.7109375" style="5" customWidth="1"/>
    <col min="8962" max="8962" width="26.140625" style="5" customWidth="1"/>
    <col min="8963" max="8963" width="8.7109375" style="5" customWidth="1"/>
    <col min="8964" max="8964" width="37.140625" style="5" customWidth="1"/>
    <col min="8965" max="8971" width="15" style="5" customWidth="1"/>
    <col min="8972" max="9216" width="9.140625" style="5"/>
    <col min="9217" max="9217" width="5.7109375" style="5" customWidth="1"/>
    <col min="9218" max="9218" width="26.140625" style="5" customWidth="1"/>
    <col min="9219" max="9219" width="8.7109375" style="5" customWidth="1"/>
    <col min="9220" max="9220" width="37.140625" style="5" customWidth="1"/>
    <col min="9221" max="9227" width="15" style="5" customWidth="1"/>
    <col min="9228" max="9472" width="9.140625" style="5"/>
    <col min="9473" max="9473" width="5.7109375" style="5" customWidth="1"/>
    <col min="9474" max="9474" width="26.140625" style="5" customWidth="1"/>
    <col min="9475" max="9475" width="8.7109375" style="5" customWidth="1"/>
    <col min="9476" max="9476" width="37.140625" style="5" customWidth="1"/>
    <col min="9477" max="9483" width="15" style="5" customWidth="1"/>
    <col min="9484" max="9728" width="9.140625" style="5"/>
    <col min="9729" max="9729" width="5.7109375" style="5" customWidth="1"/>
    <col min="9730" max="9730" width="26.140625" style="5" customWidth="1"/>
    <col min="9731" max="9731" width="8.7109375" style="5" customWidth="1"/>
    <col min="9732" max="9732" width="37.140625" style="5" customWidth="1"/>
    <col min="9733" max="9739" width="15" style="5" customWidth="1"/>
    <col min="9740" max="9984" width="9.140625" style="5"/>
    <col min="9985" max="9985" width="5.7109375" style="5" customWidth="1"/>
    <col min="9986" max="9986" width="26.140625" style="5" customWidth="1"/>
    <col min="9987" max="9987" width="8.7109375" style="5" customWidth="1"/>
    <col min="9988" max="9988" width="37.140625" style="5" customWidth="1"/>
    <col min="9989" max="9995" width="15" style="5" customWidth="1"/>
    <col min="9996" max="10240" width="9.140625" style="5"/>
    <col min="10241" max="10241" width="5.7109375" style="5" customWidth="1"/>
    <col min="10242" max="10242" width="26.140625" style="5" customWidth="1"/>
    <col min="10243" max="10243" width="8.7109375" style="5" customWidth="1"/>
    <col min="10244" max="10244" width="37.140625" style="5" customWidth="1"/>
    <col min="10245" max="10251" width="15" style="5" customWidth="1"/>
    <col min="10252" max="10496" width="9.140625" style="5"/>
    <col min="10497" max="10497" width="5.7109375" style="5" customWidth="1"/>
    <col min="10498" max="10498" width="26.140625" style="5" customWidth="1"/>
    <col min="10499" max="10499" width="8.7109375" style="5" customWidth="1"/>
    <col min="10500" max="10500" width="37.140625" style="5" customWidth="1"/>
    <col min="10501" max="10507" width="15" style="5" customWidth="1"/>
    <col min="10508" max="10752" width="9.140625" style="5"/>
    <col min="10753" max="10753" width="5.7109375" style="5" customWidth="1"/>
    <col min="10754" max="10754" width="26.140625" style="5" customWidth="1"/>
    <col min="10755" max="10755" width="8.7109375" style="5" customWidth="1"/>
    <col min="10756" max="10756" width="37.140625" style="5" customWidth="1"/>
    <col min="10757" max="10763" width="15" style="5" customWidth="1"/>
    <col min="10764" max="11008" width="9.140625" style="5"/>
    <col min="11009" max="11009" width="5.7109375" style="5" customWidth="1"/>
    <col min="11010" max="11010" width="26.140625" style="5" customWidth="1"/>
    <col min="11011" max="11011" width="8.7109375" style="5" customWidth="1"/>
    <col min="11012" max="11012" width="37.140625" style="5" customWidth="1"/>
    <col min="11013" max="11019" width="15" style="5" customWidth="1"/>
    <col min="11020" max="11264" width="9.140625" style="5"/>
    <col min="11265" max="11265" width="5.7109375" style="5" customWidth="1"/>
    <col min="11266" max="11266" width="26.140625" style="5" customWidth="1"/>
    <col min="11267" max="11267" width="8.7109375" style="5" customWidth="1"/>
    <col min="11268" max="11268" width="37.140625" style="5" customWidth="1"/>
    <col min="11269" max="11275" width="15" style="5" customWidth="1"/>
    <col min="11276" max="11520" width="9.140625" style="5"/>
    <col min="11521" max="11521" width="5.7109375" style="5" customWidth="1"/>
    <col min="11522" max="11522" width="26.140625" style="5" customWidth="1"/>
    <col min="11523" max="11523" width="8.7109375" style="5" customWidth="1"/>
    <col min="11524" max="11524" width="37.140625" style="5" customWidth="1"/>
    <col min="11525" max="11531" width="15" style="5" customWidth="1"/>
    <col min="11532" max="11776" width="9.140625" style="5"/>
    <col min="11777" max="11777" width="5.7109375" style="5" customWidth="1"/>
    <col min="11778" max="11778" width="26.140625" style="5" customWidth="1"/>
    <col min="11779" max="11779" width="8.7109375" style="5" customWidth="1"/>
    <col min="11780" max="11780" width="37.140625" style="5" customWidth="1"/>
    <col min="11781" max="11787" width="15" style="5" customWidth="1"/>
    <col min="11788" max="12032" width="9.140625" style="5"/>
    <col min="12033" max="12033" width="5.7109375" style="5" customWidth="1"/>
    <col min="12034" max="12034" width="26.140625" style="5" customWidth="1"/>
    <col min="12035" max="12035" width="8.7109375" style="5" customWidth="1"/>
    <col min="12036" max="12036" width="37.140625" style="5" customWidth="1"/>
    <col min="12037" max="12043" width="15" style="5" customWidth="1"/>
    <col min="12044" max="12288" width="9.140625" style="5"/>
    <col min="12289" max="12289" width="5.7109375" style="5" customWidth="1"/>
    <col min="12290" max="12290" width="26.140625" style="5" customWidth="1"/>
    <col min="12291" max="12291" width="8.7109375" style="5" customWidth="1"/>
    <col min="12292" max="12292" width="37.140625" style="5" customWidth="1"/>
    <col min="12293" max="12299" width="15" style="5" customWidth="1"/>
    <col min="12300" max="12544" width="9.140625" style="5"/>
    <col min="12545" max="12545" width="5.7109375" style="5" customWidth="1"/>
    <col min="12546" max="12546" width="26.140625" style="5" customWidth="1"/>
    <col min="12547" max="12547" width="8.7109375" style="5" customWidth="1"/>
    <col min="12548" max="12548" width="37.140625" style="5" customWidth="1"/>
    <col min="12549" max="12555" width="15" style="5" customWidth="1"/>
    <col min="12556" max="12800" width="9.140625" style="5"/>
    <col min="12801" max="12801" width="5.7109375" style="5" customWidth="1"/>
    <col min="12802" max="12802" width="26.140625" style="5" customWidth="1"/>
    <col min="12803" max="12803" width="8.7109375" style="5" customWidth="1"/>
    <col min="12804" max="12804" width="37.140625" style="5" customWidth="1"/>
    <col min="12805" max="12811" width="15" style="5" customWidth="1"/>
    <col min="12812" max="13056" width="9.140625" style="5"/>
    <col min="13057" max="13057" width="5.7109375" style="5" customWidth="1"/>
    <col min="13058" max="13058" width="26.140625" style="5" customWidth="1"/>
    <col min="13059" max="13059" width="8.7109375" style="5" customWidth="1"/>
    <col min="13060" max="13060" width="37.140625" style="5" customWidth="1"/>
    <col min="13061" max="13067" width="15" style="5" customWidth="1"/>
    <col min="13068" max="13312" width="9.140625" style="5"/>
    <col min="13313" max="13313" width="5.7109375" style="5" customWidth="1"/>
    <col min="13314" max="13314" width="26.140625" style="5" customWidth="1"/>
    <col min="13315" max="13315" width="8.7109375" style="5" customWidth="1"/>
    <col min="13316" max="13316" width="37.140625" style="5" customWidth="1"/>
    <col min="13317" max="13323" width="15" style="5" customWidth="1"/>
    <col min="13324" max="13568" width="9.140625" style="5"/>
    <col min="13569" max="13569" width="5.7109375" style="5" customWidth="1"/>
    <col min="13570" max="13570" width="26.140625" style="5" customWidth="1"/>
    <col min="13571" max="13571" width="8.7109375" style="5" customWidth="1"/>
    <col min="13572" max="13572" width="37.140625" style="5" customWidth="1"/>
    <col min="13573" max="13579" width="15" style="5" customWidth="1"/>
    <col min="13580" max="13824" width="9.140625" style="5"/>
    <col min="13825" max="13825" width="5.7109375" style="5" customWidth="1"/>
    <col min="13826" max="13826" width="26.140625" style="5" customWidth="1"/>
    <col min="13827" max="13827" width="8.7109375" style="5" customWidth="1"/>
    <col min="13828" max="13828" width="37.140625" style="5" customWidth="1"/>
    <col min="13829" max="13835" width="15" style="5" customWidth="1"/>
    <col min="13836" max="14080" width="9.140625" style="5"/>
    <col min="14081" max="14081" width="5.7109375" style="5" customWidth="1"/>
    <col min="14082" max="14082" width="26.140625" style="5" customWidth="1"/>
    <col min="14083" max="14083" width="8.7109375" style="5" customWidth="1"/>
    <col min="14084" max="14084" width="37.140625" style="5" customWidth="1"/>
    <col min="14085" max="14091" width="15" style="5" customWidth="1"/>
    <col min="14092" max="14336" width="9.140625" style="5"/>
    <col min="14337" max="14337" width="5.7109375" style="5" customWidth="1"/>
    <col min="14338" max="14338" width="26.140625" style="5" customWidth="1"/>
    <col min="14339" max="14339" width="8.7109375" style="5" customWidth="1"/>
    <col min="14340" max="14340" width="37.140625" style="5" customWidth="1"/>
    <col min="14341" max="14347" width="15" style="5" customWidth="1"/>
    <col min="14348" max="14592" width="9.140625" style="5"/>
    <col min="14593" max="14593" width="5.7109375" style="5" customWidth="1"/>
    <col min="14594" max="14594" width="26.140625" style="5" customWidth="1"/>
    <col min="14595" max="14595" width="8.7109375" style="5" customWidth="1"/>
    <col min="14596" max="14596" width="37.140625" style="5" customWidth="1"/>
    <col min="14597" max="14603" width="15" style="5" customWidth="1"/>
    <col min="14604" max="14848" width="9.140625" style="5"/>
    <col min="14849" max="14849" width="5.7109375" style="5" customWidth="1"/>
    <col min="14850" max="14850" width="26.140625" style="5" customWidth="1"/>
    <col min="14851" max="14851" width="8.7109375" style="5" customWidth="1"/>
    <col min="14852" max="14852" width="37.140625" style="5" customWidth="1"/>
    <col min="14853" max="14859" width="15" style="5" customWidth="1"/>
    <col min="14860" max="15104" width="9.140625" style="5"/>
    <col min="15105" max="15105" width="5.7109375" style="5" customWidth="1"/>
    <col min="15106" max="15106" width="26.140625" style="5" customWidth="1"/>
    <col min="15107" max="15107" width="8.7109375" style="5" customWidth="1"/>
    <col min="15108" max="15108" width="37.140625" style="5" customWidth="1"/>
    <col min="15109" max="15115" width="15" style="5" customWidth="1"/>
    <col min="15116" max="15360" width="9.140625" style="5"/>
    <col min="15361" max="15361" width="5.7109375" style="5" customWidth="1"/>
    <col min="15362" max="15362" width="26.140625" style="5" customWidth="1"/>
    <col min="15363" max="15363" width="8.7109375" style="5" customWidth="1"/>
    <col min="15364" max="15364" width="37.140625" style="5" customWidth="1"/>
    <col min="15365" max="15371" width="15" style="5" customWidth="1"/>
    <col min="15372" max="15616" width="9.140625" style="5"/>
    <col min="15617" max="15617" width="5.7109375" style="5" customWidth="1"/>
    <col min="15618" max="15618" width="26.140625" style="5" customWidth="1"/>
    <col min="15619" max="15619" width="8.7109375" style="5" customWidth="1"/>
    <col min="15620" max="15620" width="37.140625" style="5" customWidth="1"/>
    <col min="15621" max="15627" width="15" style="5" customWidth="1"/>
    <col min="15628" max="15872" width="9.140625" style="5"/>
    <col min="15873" max="15873" width="5.7109375" style="5" customWidth="1"/>
    <col min="15874" max="15874" width="26.140625" style="5" customWidth="1"/>
    <col min="15875" max="15875" width="8.7109375" style="5" customWidth="1"/>
    <col min="15876" max="15876" width="37.140625" style="5" customWidth="1"/>
    <col min="15877" max="15883" width="15" style="5" customWidth="1"/>
    <col min="15884" max="16128" width="9.140625" style="5"/>
    <col min="16129" max="16129" width="5.7109375" style="5" customWidth="1"/>
    <col min="16130" max="16130" width="26.140625" style="5" customWidth="1"/>
    <col min="16131" max="16131" width="8.7109375" style="5" customWidth="1"/>
    <col min="16132" max="16132" width="37.140625" style="5" customWidth="1"/>
    <col min="16133" max="16139" width="15" style="5" customWidth="1"/>
    <col min="16140" max="16384" width="9.140625" style="5"/>
  </cols>
  <sheetData>
    <row r="3" spans="1:11" x14ac:dyDescent="0.2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8" x14ac:dyDescent="0.25">
      <c r="A7" s="6" t="s">
        <v>3</v>
      </c>
      <c r="B7" s="7" t="s">
        <v>721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5" thickBot="1" x14ac:dyDescent="0.25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25">
      <c r="A9" s="1" t="s">
        <v>3</v>
      </c>
      <c r="B9" s="14"/>
      <c r="C9" s="15"/>
      <c r="D9" s="16" t="s">
        <v>5</v>
      </c>
      <c r="E9" s="138" t="s">
        <v>6</v>
      </c>
      <c r="F9" s="139"/>
      <c r="G9" s="138" t="s">
        <v>7</v>
      </c>
      <c r="H9" s="139"/>
      <c r="I9" s="17"/>
      <c r="J9" s="17"/>
      <c r="K9" s="12"/>
    </row>
    <row r="10" spans="1:11" ht="34.5" customHeight="1" x14ac:dyDescent="0.2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25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5" thickBot="1" x14ac:dyDescent="0.25">
      <c r="A12" s="1" t="s">
        <v>3</v>
      </c>
      <c r="B12" s="28" t="s">
        <v>722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">
      <c r="A13" s="1" t="s">
        <v>3</v>
      </c>
      <c r="B13" s="33" t="s">
        <v>93</v>
      </c>
      <c r="C13" s="34" t="s">
        <v>724</v>
      </c>
      <c r="D13" s="35" t="s">
        <v>725</v>
      </c>
      <c r="E13" s="36">
        <v>35000</v>
      </c>
      <c r="F13" s="37">
        <v>0</v>
      </c>
      <c r="G13" s="36">
        <v>0</v>
      </c>
      <c r="H13" s="37">
        <v>0</v>
      </c>
      <c r="I13" s="38">
        <v>35000</v>
      </c>
      <c r="J13" s="38">
        <f>E13-(F13+H13+I13)</f>
        <v>0</v>
      </c>
      <c r="K13" s="12"/>
    </row>
    <row r="14" spans="1:11" x14ac:dyDescent="0.2">
      <c r="A14" s="1" t="s">
        <v>3</v>
      </c>
      <c r="B14" s="39"/>
      <c r="C14" s="40"/>
      <c r="D14" s="41" t="s">
        <v>31</v>
      </c>
      <c r="E14" s="42"/>
      <c r="F14" s="43"/>
      <c r="G14" s="42"/>
      <c r="H14" s="43"/>
      <c r="I14" s="44">
        <v>35000</v>
      </c>
      <c r="J14" s="44"/>
      <c r="K14" s="12"/>
    </row>
    <row r="15" spans="1:11" x14ac:dyDescent="0.2">
      <c r="A15" s="1" t="s">
        <v>3</v>
      </c>
      <c r="B15" s="33" t="s">
        <v>93</v>
      </c>
      <c r="C15" s="34" t="s">
        <v>726</v>
      </c>
      <c r="D15" s="35" t="s">
        <v>727</v>
      </c>
      <c r="E15" s="36">
        <v>40000</v>
      </c>
      <c r="F15" s="37">
        <v>0</v>
      </c>
      <c r="G15" s="36">
        <v>0</v>
      </c>
      <c r="H15" s="37">
        <v>0</v>
      </c>
      <c r="I15" s="38">
        <v>1000</v>
      </c>
      <c r="J15" s="38">
        <f>E15-(F15+H15+I15)</f>
        <v>39000</v>
      </c>
      <c r="K15" s="12"/>
    </row>
    <row r="16" spans="1:11" x14ac:dyDescent="0.2">
      <c r="A16" s="1" t="s">
        <v>3</v>
      </c>
      <c r="B16" s="39"/>
      <c r="C16" s="40"/>
      <c r="D16" s="41" t="s">
        <v>31</v>
      </c>
      <c r="E16" s="42"/>
      <c r="F16" s="43"/>
      <c r="G16" s="42"/>
      <c r="H16" s="43"/>
      <c r="I16" s="44">
        <v>1000</v>
      </c>
      <c r="J16" s="44"/>
      <c r="K16" s="12"/>
    </row>
    <row r="17" spans="1:11" x14ac:dyDescent="0.2">
      <c r="A17" s="1" t="s">
        <v>3</v>
      </c>
      <c r="B17" s="33" t="s">
        <v>93</v>
      </c>
      <c r="C17" s="34" t="s">
        <v>1246</v>
      </c>
      <c r="D17" s="35" t="s">
        <v>723</v>
      </c>
      <c r="E17" s="36">
        <v>0</v>
      </c>
      <c r="F17" s="37">
        <v>0</v>
      </c>
      <c r="G17" s="36">
        <v>0</v>
      </c>
      <c r="H17" s="37">
        <v>0</v>
      </c>
      <c r="I17" s="38">
        <v>10000</v>
      </c>
      <c r="J17" s="38">
        <f>E17-(F17+H17+I17)</f>
        <v>-10000</v>
      </c>
      <c r="K17" s="12"/>
    </row>
    <row r="18" spans="1:11" x14ac:dyDescent="0.2">
      <c r="A18" s="1" t="s">
        <v>3</v>
      </c>
      <c r="B18" s="39"/>
      <c r="C18" s="40"/>
      <c r="D18" s="41" t="s">
        <v>31</v>
      </c>
      <c r="E18" s="42"/>
      <c r="F18" s="43"/>
      <c r="G18" s="42"/>
      <c r="H18" s="43"/>
      <c r="I18" s="44">
        <v>10000</v>
      </c>
      <c r="J18" s="44"/>
      <c r="K18" s="12"/>
    </row>
    <row r="19" spans="1:11" x14ac:dyDescent="0.2">
      <c r="A19" s="1" t="s">
        <v>3</v>
      </c>
      <c r="B19" s="33" t="s">
        <v>28</v>
      </c>
      <c r="C19" s="34" t="s">
        <v>728</v>
      </c>
      <c r="D19" s="35" t="s">
        <v>729</v>
      </c>
      <c r="E19" s="36">
        <v>490000</v>
      </c>
      <c r="F19" s="37">
        <v>0</v>
      </c>
      <c r="G19" s="36">
        <v>100000</v>
      </c>
      <c r="H19" s="37">
        <v>90000</v>
      </c>
      <c r="I19" s="38">
        <v>190000</v>
      </c>
      <c r="J19" s="38">
        <f>E19-(F19+H19+I19)</f>
        <v>210000</v>
      </c>
      <c r="K19" s="12"/>
    </row>
    <row r="20" spans="1:11" x14ac:dyDescent="0.2">
      <c r="A20" s="1" t="s">
        <v>3</v>
      </c>
      <c r="B20" s="39"/>
      <c r="C20" s="40"/>
      <c r="D20" s="41" t="s">
        <v>31</v>
      </c>
      <c r="E20" s="42"/>
      <c r="F20" s="43"/>
      <c r="G20" s="42"/>
      <c r="H20" s="43"/>
      <c r="I20" s="44">
        <v>190000</v>
      </c>
      <c r="J20" s="44"/>
      <c r="K20" s="12"/>
    </row>
    <row r="21" spans="1:11" x14ac:dyDescent="0.2">
      <c r="A21" s="1" t="s">
        <v>3</v>
      </c>
      <c r="B21" s="33" t="s">
        <v>28</v>
      </c>
      <c r="C21" s="34" t="s">
        <v>730</v>
      </c>
      <c r="D21" s="35" t="s">
        <v>731</v>
      </c>
      <c r="E21" s="36">
        <v>800000</v>
      </c>
      <c r="F21" s="37">
        <v>0</v>
      </c>
      <c r="G21" s="36">
        <v>200000</v>
      </c>
      <c r="H21" s="37">
        <v>150000</v>
      </c>
      <c r="I21" s="38">
        <v>50000</v>
      </c>
      <c r="J21" s="38">
        <f>E21-(F21+H21+I21)</f>
        <v>600000</v>
      </c>
      <c r="K21" s="12"/>
    </row>
    <row r="22" spans="1:11" x14ac:dyDescent="0.2">
      <c r="A22" s="1" t="s">
        <v>3</v>
      </c>
      <c r="B22" s="39"/>
      <c r="C22" s="40"/>
      <c r="D22" s="41" t="s">
        <v>31</v>
      </c>
      <c r="E22" s="42"/>
      <c r="F22" s="43"/>
      <c r="G22" s="42"/>
      <c r="H22" s="43"/>
      <c r="I22" s="44">
        <v>50000</v>
      </c>
      <c r="J22" s="44"/>
      <c r="K22" s="12"/>
    </row>
    <row r="23" spans="1:11" x14ac:dyDescent="0.2">
      <c r="A23" s="1" t="s">
        <v>3</v>
      </c>
      <c r="B23" s="33" t="s">
        <v>28</v>
      </c>
      <c r="C23" s="34" t="s">
        <v>732</v>
      </c>
      <c r="D23" s="35" t="s">
        <v>733</v>
      </c>
      <c r="E23" s="36">
        <v>135000</v>
      </c>
      <c r="F23" s="37">
        <v>1804.08</v>
      </c>
      <c r="G23" s="36">
        <v>5000</v>
      </c>
      <c r="H23" s="37">
        <v>5000</v>
      </c>
      <c r="I23" s="38">
        <v>30000</v>
      </c>
      <c r="J23" s="38">
        <f>E23-(F23+H23+I23)</f>
        <v>98195.92</v>
      </c>
      <c r="K23" s="12"/>
    </row>
    <row r="24" spans="1:11" x14ac:dyDescent="0.2">
      <c r="A24" s="1" t="s">
        <v>3</v>
      </c>
      <c r="B24" s="39"/>
      <c r="C24" s="40"/>
      <c r="D24" s="41" t="s">
        <v>31</v>
      </c>
      <c r="E24" s="42"/>
      <c r="F24" s="43"/>
      <c r="G24" s="42"/>
      <c r="H24" s="43"/>
      <c r="I24" s="44">
        <v>30000</v>
      </c>
      <c r="J24" s="44"/>
      <c r="K24" s="12"/>
    </row>
    <row r="25" spans="1:11" x14ac:dyDescent="0.2">
      <c r="A25" s="1" t="s">
        <v>3</v>
      </c>
      <c r="B25" s="33" t="s">
        <v>28</v>
      </c>
      <c r="C25" s="34" t="s">
        <v>734</v>
      </c>
      <c r="D25" s="35" t="s">
        <v>735</v>
      </c>
      <c r="E25" s="36">
        <v>165000</v>
      </c>
      <c r="F25" s="37">
        <v>0</v>
      </c>
      <c r="G25" s="36">
        <v>2000</v>
      </c>
      <c r="H25" s="37">
        <v>1500</v>
      </c>
      <c r="I25" s="38">
        <v>3000</v>
      </c>
      <c r="J25" s="38">
        <f>E25-(F25+H25+I25)</f>
        <v>160500</v>
      </c>
      <c r="K25" s="12"/>
    </row>
    <row r="26" spans="1:11" x14ac:dyDescent="0.2">
      <c r="A26" s="1" t="s">
        <v>3</v>
      </c>
      <c r="B26" s="39"/>
      <c r="C26" s="40"/>
      <c r="D26" s="41" t="s">
        <v>31</v>
      </c>
      <c r="E26" s="42"/>
      <c r="F26" s="43"/>
      <c r="G26" s="42"/>
      <c r="H26" s="43"/>
      <c r="I26" s="44">
        <v>3000</v>
      </c>
      <c r="J26" s="44"/>
      <c r="K26" s="12"/>
    </row>
    <row r="27" spans="1:11" x14ac:dyDescent="0.2">
      <c r="A27" s="1" t="s">
        <v>3</v>
      </c>
      <c r="B27" s="33" t="s">
        <v>28</v>
      </c>
      <c r="C27" s="34" t="s">
        <v>736</v>
      </c>
      <c r="D27" s="35" t="s">
        <v>737</v>
      </c>
      <c r="E27" s="36">
        <v>80000</v>
      </c>
      <c r="F27" s="37">
        <v>0</v>
      </c>
      <c r="G27" s="36">
        <v>8500</v>
      </c>
      <c r="H27" s="37">
        <v>8500</v>
      </c>
      <c r="I27" s="38">
        <v>1000</v>
      </c>
      <c r="J27" s="38">
        <f>E27-(F27+H27+I27)</f>
        <v>70500</v>
      </c>
      <c r="K27" s="12"/>
    </row>
    <row r="28" spans="1:11" x14ac:dyDescent="0.2">
      <c r="A28" s="1" t="s">
        <v>3</v>
      </c>
      <c r="B28" s="39"/>
      <c r="C28" s="40"/>
      <c r="D28" s="41" t="s">
        <v>31</v>
      </c>
      <c r="E28" s="42"/>
      <c r="F28" s="43"/>
      <c r="G28" s="42"/>
      <c r="H28" s="43"/>
      <c r="I28" s="44">
        <v>1000</v>
      </c>
      <c r="J28" s="44"/>
      <c r="K28" s="12"/>
    </row>
    <row r="29" spans="1:11" x14ac:dyDescent="0.2">
      <c r="A29" s="1" t="s">
        <v>3</v>
      </c>
      <c r="B29" s="33" t="s">
        <v>28</v>
      </c>
      <c r="C29" s="34" t="s">
        <v>738</v>
      </c>
      <c r="D29" s="35" t="s">
        <v>739</v>
      </c>
      <c r="E29" s="36">
        <v>3500</v>
      </c>
      <c r="F29" s="37">
        <v>0</v>
      </c>
      <c r="G29" s="36">
        <v>3000</v>
      </c>
      <c r="H29" s="37">
        <v>3000</v>
      </c>
      <c r="I29" s="38">
        <v>500</v>
      </c>
      <c r="J29" s="38">
        <f>E29-(F29+H29+I29)</f>
        <v>0</v>
      </c>
      <c r="K29" s="12"/>
    </row>
    <row r="30" spans="1:11" x14ac:dyDescent="0.2">
      <c r="A30" s="1" t="s">
        <v>3</v>
      </c>
      <c r="B30" s="39"/>
      <c r="C30" s="40"/>
      <c r="D30" s="41" t="s">
        <v>31</v>
      </c>
      <c r="E30" s="42"/>
      <c r="F30" s="43"/>
      <c r="G30" s="42"/>
      <c r="H30" s="43"/>
      <c r="I30" s="44">
        <v>500</v>
      </c>
      <c r="J30" s="44"/>
      <c r="K30" s="12"/>
    </row>
    <row r="31" spans="1:11" x14ac:dyDescent="0.2">
      <c r="A31" s="1" t="s">
        <v>3</v>
      </c>
      <c r="B31" s="33" t="s">
        <v>28</v>
      </c>
      <c r="C31" s="34" t="s">
        <v>741</v>
      </c>
      <c r="D31" s="35" t="s">
        <v>742</v>
      </c>
      <c r="E31" s="36">
        <v>149000</v>
      </c>
      <c r="F31" s="37">
        <v>7173.37</v>
      </c>
      <c r="G31" s="36">
        <v>12500</v>
      </c>
      <c r="H31" s="37">
        <v>12500</v>
      </c>
      <c r="I31" s="38">
        <v>5000</v>
      </c>
      <c r="J31" s="38">
        <f>E31-(F31+H31+I31)</f>
        <v>124326.63</v>
      </c>
      <c r="K31" s="12"/>
    </row>
    <row r="32" spans="1:11" x14ac:dyDescent="0.2">
      <c r="A32" s="1" t="s">
        <v>3</v>
      </c>
      <c r="B32" s="39"/>
      <c r="C32" s="40"/>
      <c r="D32" s="41" t="s">
        <v>31</v>
      </c>
      <c r="E32" s="42"/>
      <c r="F32" s="43"/>
      <c r="G32" s="42"/>
      <c r="H32" s="43"/>
      <c r="I32" s="44">
        <v>5000</v>
      </c>
      <c r="J32" s="44"/>
      <c r="K32" s="12"/>
    </row>
    <row r="33" spans="1:11" x14ac:dyDescent="0.2">
      <c r="A33" s="1" t="s">
        <v>3</v>
      </c>
      <c r="B33" s="33" t="s">
        <v>28</v>
      </c>
      <c r="C33" s="34" t="s">
        <v>743</v>
      </c>
      <c r="D33" s="35" t="s">
        <v>744</v>
      </c>
      <c r="E33" s="36">
        <v>196400</v>
      </c>
      <c r="F33" s="37">
        <v>2105.31</v>
      </c>
      <c r="G33" s="36">
        <v>2500</v>
      </c>
      <c r="H33" s="37">
        <v>2500</v>
      </c>
      <c r="I33" s="38">
        <v>500</v>
      </c>
      <c r="J33" s="38">
        <f>E33-(F33+H33+I33)</f>
        <v>191294.69</v>
      </c>
      <c r="K33" s="12"/>
    </row>
    <row r="34" spans="1:11" x14ac:dyDescent="0.2">
      <c r="A34" s="1" t="s">
        <v>3</v>
      </c>
      <c r="B34" s="39"/>
      <c r="C34" s="40"/>
      <c r="D34" s="41" t="s">
        <v>31</v>
      </c>
      <c r="E34" s="42"/>
      <c r="F34" s="43"/>
      <c r="G34" s="42"/>
      <c r="H34" s="43"/>
      <c r="I34" s="44">
        <v>500</v>
      </c>
      <c r="J34" s="44"/>
      <c r="K34" s="12"/>
    </row>
    <row r="35" spans="1:11" x14ac:dyDescent="0.2">
      <c r="A35" s="1" t="s">
        <v>3</v>
      </c>
      <c r="B35" s="33" t="s">
        <v>28</v>
      </c>
      <c r="C35" s="34" t="s">
        <v>745</v>
      </c>
      <c r="D35" s="35" t="s">
        <v>746</v>
      </c>
      <c r="E35" s="36">
        <v>150000</v>
      </c>
      <c r="F35" s="37">
        <v>116.16</v>
      </c>
      <c r="G35" s="36">
        <v>4500</v>
      </c>
      <c r="H35" s="37">
        <v>6300</v>
      </c>
      <c r="I35" s="38">
        <v>4000</v>
      </c>
      <c r="J35" s="38">
        <f>E35-(F35+H35+I35)</f>
        <v>139583.84</v>
      </c>
      <c r="K35" s="12"/>
    </row>
    <row r="36" spans="1:11" x14ac:dyDescent="0.2">
      <c r="A36" s="1" t="s">
        <v>3</v>
      </c>
      <c r="B36" s="39"/>
      <c r="C36" s="40"/>
      <c r="D36" s="41" t="s">
        <v>31</v>
      </c>
      <c r="E36" s="42"/>
      <c r="F36" s="43"/>
      <c r="G36" s="42"/>
      <c r="H36" s="43"/>
      <c r="I36" s="44">
        <v>4000</v>
      </c>
      <c r="J36" s="44"/>
      <c r="K36" s="12"/>
    </row>
    <row r="37" spans="1:11" x14ac:dyDescent="0.2">
      <c r="A37" s="1" t="s">
        <v>3</v>
      </c>
      <c r="B37" s="33" t="s">
        <v>28</v>
      </c>
      <c r="C37" s="34" t="s">
        <v>747</v>
      </c>
      <c r="D37" s="35" t="s">
        <v>748</v>
      </c>
      <c r="E37" s="36">
        <v>140000</v>
      </c>
      <c r="F37" s="37">
        <v>26039.55</v>
      </c>
      <c r="G37" s="36">
        <v>40000</v>
      </c>
      <c r="H37" s="37">
        <v>100000</v>
      </c>
      <c r="I37" s="38">
        <v>13960</v>
      </c>
      <c r="J37" s="38">
        <f>E37-(F37+H37+I37)</f>
        <v>0.45000000001164153</v>
      </c>
      <c r="K37" s="12"/>
    </row>
    <row r="38" spans="1:11" x14ac:dyDescent="0.2">
      <c r="A38" s="1" t="s">
        <v>3</v>
      </c>
      <c r="B38" s="39"/>
      <c r="C38" s="40"/>
      <c r="D38" s="41" t="s">
        <v>31</v>
      </c>
      <c r="E38" s="42"/>
      <c r="F38" s="43"/>
      <c r="G38" s="42"/>
      <c r="H38" s="43"/>
      <c r="I38" s="44">
        <v>13960</v>
      </c>
      <c r="J38" s="44"/>
      <c r="K38" s="12"/>
    </row>
    <row r="39" spans="1:11" x14ac:dyDescent="0.2">
      <c r="A39" s="1" t="s">
        <v>3</v>
      </c>
      <c r="B39" s="33" t="s">
        <v>28</v>
      </c>
      <c r="C39" s="34" t="s">
        <v>749</v>
      </c>
      <c r="D39" s="35" t="s">
        <v>750</v>
      </c>
      <c r="E39" s="36">
        <v>240000</v>
      </c>
      <c r="F39" s="37">
        <v>1796.69</v>
      </c>
      <c r="G39" s="36">
        <v>5000</v>
      </c>
      <c r="H39" s="37">
        <v>10000</v>
      </c>
      <c r="I39" s="38">
        <v>500</v>
      </c>
      <c r="J39" s="38">
        <f>E39-(F39+H39+I39)</f>
        <v>227703.31</v>
      </c>
      <c r="K39" s="12"/>
    </row>
    <row r="40" spans="1:11" x14ac:dyDescent="0.2">
      <c r="A40" s="1" t="s">
        <v>3</v>
      </c>
      <c r="B40" s="39"/>
      <c r="C40" s="40"/>
      <c r="D40" s="41" t="s">
        <v>31</v>
      </c>
      <c r="E40" s="42"/>
      <c r="F40" s="43"/>
      <c r="G40" s="42"/>
      <c r="H40" s="43"/>
      <c r="I40" s="44">
        <v>500</v>
      </c>
      <c r="J40" s="44"/>
      <c r="K40" s="12"/>
    </row>
    <row r="41" spans="1:11" x14ac:dyDescent="0.2">
      <c r="A41" s="1" t="s">
        <v>3</v>
      </c>
      <c r="B41" s="33" t="s">
        <v>28</v>
      </c>
      <c r="C41" s="34" t="s">
        <v>751</v>
      </c>
      <c r="D41" s="35" t="s">
        <v>752</v>
      </c>
      <c r="E41" s="36">
        <v>241000</v>
      </c>
      <c r="F41" s="37">
        <v>5803.33</v>
      </c>
      <c r="G41" s="36">
        <v>43000</v>
      </c>
      <c r="H41" s="37">
        <v>45500</v>
      </c>
      <c r="I41" s="38">
        <v>78000</v>
      </c>
      <c r="J41" s="38">
        <f>E41-(F41+H41+I41)</f>
        <v>111696.67</v>
      </c>
      <c r="K41" s="12"/>
    </row>
    <row r="42" spans="1:11" x14ac:dyDescent="0.2">
      <c r="A42" s="1" t="s">
        <v>3</v>
      </c>
      <c r="B42" s="39"/>
      <c r="C42" s="40"/>
      <c r="D42" s="41" t="s">
        <v>31</v>
      </c>
      <c r="E42" s="42"/>
      <c r="F42" s="43"/>
      <c r="G42" s="42"/>
      <c r="H42" s="43"/>
      <c r="I42" s="44">
        <v>78000</v>
      </c>
      <c r="J42" s="44"/>
      <c r="K42" s="12"/>
    </row>
    <row r="43" spans="1:11" x14ac:dyDescent="0.2">
      <c r="A43" s="1" t="s">
        <v>3</v>
      </c>
      <c r="B43" s="33" t="s">
        <v>28</v>
      </c>
      <c r="C43" s="34" t="s">
        <v>753</v>
      </c>
      <c r="D43" s="35" t="s">
        <v>754</v>
      </c>
      <c r="E43" s="36">
        <v>143000</v>
      </c>
      <c r="F43" s="37">
        <v>2204.62</v>
      </c>
      <c r="G43" s="36">
        <v>1400</v>
      </c>
      <c r="H43" s="37">
        <v>3400</v>
      </c>
      <c r="I43" s="38">
        <v>500</v>
      </c>
      <c r="J43" s="38">
        <f>E43-(F43+H43+I43)</f>
        <v>136895.38</v>
      </c>
      <c r="K43" s="12"/>
    </row>
    <row r="44" spans="1:11" x14ac:dyDescent="0.2">
      <c r="A44" s="1" t="s">
        <v>3</v>
      </c>
      <c r="B44" s="39"/>
      <c r="C44" s="40"/>
      <c r="D44" s="41" t="s">
        <v>31</v>
      </c>
      <c r="E44" s="42"/>
      <c r="F44" s="43"/>
      <c r="G44" s="42"/>
      <c r="H44" s="43"/>
      <c r="I44" s="44">
        <v>500</v>
      </c>
      <c r="J44" s="44"/>
      <c r="K44" s="12"/>
    </row>
    <row r="45" spans="1:11" x14ac:dyDescent="0.2">
      <c r="A45" s="1" t="s">
        <v>3</v>
      </c>
      <c r="B45" s="33" t="s">
        <v>28</v>
      </c>
      <c r="C45" s="34" t="s">
        <v>755</v>
      </c>
      <c r="D45" s="35" t="s">
        <v>756</v>
      </c>
      <c r="E45" s="36">
        <v>205000</v>
      </c>
      <c r="F45" s="37">
        <v>5823.8</v>
      </c>
      <c r="G45" s="36">
        <v>169240.3</v>
      </c>
      <c r="H45" s="37">
        <v>169240.3</v>
      </c>
      <c r="I45" s="38">
        <v>25000</v>
      </c>
      <c r="J45" s="38">
        <f>E45-(F45+H45+I45)</f>
        <v>4935.9000000000233</v>
      </c>
      <c r="K45" s="12"/>
    </row>
    <row r="46" spans="1:11" x14ac:dyDescent="0.2">
      <c r="A46" s="1" t="s">
        <v>3</v>
      </c>
      <c r="B46" s="39"/>
      <c r="C46" s="40"/>
      <c r="D46" s="41" t="s">
        <v>31</v>
      </c>
      <c r="E46" s="42"/>
      <c r="F46" s="43"/>
      <c r="G46" s="42"/>
      <c r="H46" s="43"/>
      <c r="I46" s="44">
        <v>25000</v>
      </c>
      <c r="J46" s="44"/>
      <c r="K46" s="12"/>
    </row>
    <row r="47" spans="1:11" x14ac:dyDescent="0.2">
      <c r="A47" s="1" t="s">
        <v>3</v>
      </c>
      <c r="B47" s="33" t="s">
        <v>28</v>
      </c>
      <c r="C47" s="34" t="s">
        <v>757</v>
      </c>
      <c r="D47" s="35" t="s">
        <v>758</v>
      </c>
      <c r="E47" s="36">
        <v>140000</v>
      </c>
      <c r="F47" s="37">
        <v>25537.81</v>
      </c>
      <c r="G47" s="36">
        <v>2000</v>
      </c>
      <c r="H47" s="37">
        <v>3000</v>
      </c>
      <c r="I47" s="38">
        <v>15000</v>
      </c>
      <c r="J47" s="38">
        <f>E47-(F47+H47+I47)</f>
        <v>96462.19</v>
      </c>
      <c r="K47" s="12"/>
    </row>
    <row r="48" spans="1:11" x14ac:dyDescent="0.2">
      <c r="A48" s="1" t="s">
        <v>3</v>
      </c>
      <c r="B48" s="39"/>
      <c r="C48" s="40"/>
      <c r="D48" s="41" t="s">
        <v>31</v>
      </c>
      <c r="E48" s="42"/>
      <c r="F48" s="43"/>
      <c r="G48" s="42"/>
      <c r="H48" s="43"/>
      <c r="I48" s="44">
        <v>15000</v>
      </c>
      <c r="J48" s="44"/>
      <c r="K48" s="12"/>
    </row>
    <row r="49" spans="1:11" x14ac:dyDescent="0.2">
      <c r="A49" s="1" t="s">
        <v>3</v>
      </c>
      <c r="B49" s="33" t="s">
        <v>28</v>
      </c>
      <c r="C49" s="34" t="s">
        <v>759</v>
      </c>
      <c r="D49" s="35" t="s">
        <v>760</v>
      </c>
      <c r="E49" s="36">
        <v>127000</v>
      </c>
      <c r="F49" s="37">
        <v>2393.2600000000002</v>
      </c>
      <c r="G49" s="36">
        <v>0</v>
      </c>
      <c r="H49" s="37">
        <v>41650</v>
      </c>
      <c r="I49" s="38">
        <v>45000</v>
      </c>
      <c r="J49" s="38">
        <f>E49-(F49+H49+I49)</f>
        <v>37956.739999999991</v>
      </c>
      <c r="K49" s="12"/>
    </row>
    <row r="50" spans="1:11" x14ac:dyDescent="0.2">
      <c r="A50" s="1" t="s">
        <v>3</v>
      </c>
      <c r="B50" s="39"/>
      <c r="C50" s="40"/>
      <c r="D50" s="41" t="s">
        <v>31</v>
      </c>
      <c r="E50" s="42"/>
      <c r="F50" s="43"/>
      <c r="G50" s="42"/>
      <c r="H50" s="43"/>
      <c r="I50" s="44">
        <v>45000</v>
      </c>
      <c r="J50" s="44"/>
      <c r="K50" s="12"/>
    </row>
    <row r="51" spans="1:11" x14ac:dyDescent="0.2">
      <c r="A51" s="1" t="s">
        <v>3</v>
      </c>
      <c r="B51" s="33" t="s">
        <v>28</v>
      </c>
      <c r="C51" s="34" t="s">
        <v>761</v>
      </c>
      <c r="D51" s="35" t="s">
        <v>762</v>
      </c>
      <c r="E51" s="36">
        <v>49000</v>
      </c>
      <c r="F51" s="37">
        <v>407.94</v>
      </c>
      <c r="G51" s="36">
        <v>2000</v>
      </c>
      <c r="H51" s="37">
        <v>12000</v>
      </c>
      <c r="I51" s="38">
        <v>22000</v>
      </c>
      <c r="J51" s="38">
        <f>E51-(F51+H51+I51)</f>
        <v>14592.059999999998</v>
      </c>
      <c r="K51" s="12"/>
    </row>
    <row r="52" spans="1:11" x14ac:dyDescent="0.2">
      <c r="A52" s="1" t="s">
        <v>3</v>
      </c>
      <c r="B52" s="39"/>
      <c r="C52" s="40"/>
      <c r="D52" s="41" t="s">
        <v>31</v>
      </c>
      <c r="E52" s="42"/>
      <c r="F52" s="43"/>
      <c r="G52" s="42"/>
      <c r="H52" s="43"/>
      <c r="I52" s="44">
        <v>22000</v>
      </c>
      <c r="J52" s="44"/>
      <c r="K52" s="12"/>
    </row>
    <row r="53" spans="1:11" x14ac:dyDescent="0.2">
      <c r="A53" s="1" t="s">
        <v>3</v>
      </c>
      <c r="B53" s="33" t="s">
        <v>28</v>
      </c>
      <c r="C53" s="34" t="s">
        <v>763</v>
      </c>
      <c r="D53" s="35" t="s">
        <v>764</v>
      </c>
      <c r="E53" s="36">
        <v>588505</v>
      </c>
      <c r="F53" s="37">
        <v>319795.03000000003</v>
      </c>
      <c r="G53" s="36">
        <v>207309.1</v>
      </c>
      <c r="H53" s="37">
        <v>268309.09999999998</v>
      </c>
      <c r="I53" s="38">
        <v>500</v>
      </c>
      <c r="J53" s="38">
        <f>E53-(F53+H53+I53)</f>
        <v>-99.130000000004657</v>
      </c>
      <c r="K53" s="12"/>
    </row>
    <row r="54" spans="1:11" x14ac:dyDescent="0.2">
      <c r="A54" s="1" t="s">
        <v>3</v>
      </c>
      <c r="B54" s="39"/>
      <c r="C54" s="40"/>
      <c r="D54" s="41" t="s">
        <v>31</v>
      </c>
      <c r="E54" s="42"/>
      <c r="F54" s="43"/>
      <c r="G54" s="42"/>
      <c r="H54" s="43"/>
      <c r="I54" s="44">
        <v>500</v>
      </c>
      <c r="J54" s="44"/>
      <c r="K54" s="12"/>
    </row>
    <row r="55" spans="1:11" x14ac:dyDescent="0.2">
      <c r="A55" s="1" t="s">
        <v>3</v>
      </c>
      <c r="B55" s="33" t="s">
        <v>28</v>
      </c>
      <c r="C55" s="34" t="s">
        <v>765</v>
      </c>
      <c r="D55" s="35" t="s">
        <v>766</v>
      </c>
      <c r="E55" s="36">
        <v>135000</v>
      </c>
      <c r="F55" s="37">
        <v>290.39999999999998</v>
      </c>
      <c r="G55" s="36">
        <v>1000</v>
      </c>
      <c r="H55" s="37">
        <v>3700</v>
      </c>
      <c r="I55" s="38">
        <v>5000</v>
      </c>
      <c r="J55" s="38">
        <f>E55-(F55+H55+I55)</f>
        <v>126009.60000000001</v>
      </c>
      <c r="K55" s="12"/>
    </row>
    <row r="56" spans="1:11" x14ac:dyDescent="0.2">
      <c r="A56" s="1" t="s">
        <v>3</v>
      </c>
      <c r="B56" s="39"/>
      <c r="C56" s="40"/>
      <c r="D56" s="41" t="s">
        <v>31</v>
      </c>
      <c r="E56" s="42"/>
      <c r="F56" s="43"/>
      <c r="G56" s="42"/>
      <c r="H56" s="43"/>
      <c r="I56" s="44">
        <v>5000</v>
      </c>
      <c r="J56" s="44"/>
      <c r="K56" s="12"/>
    </row>
    <row r="57" spans="1:11" x14ac:dyDescent="0.2">
      <c r="A57" s="1" t="s">
        <v>3</v>
      </c>
      <c r="B57" s="33" t="s">
        <v>28</v>
      </c>
      <c r="C57" s="34" t="s">
        <v>767</v>
      </c>
      <c r="D57" s="35" t="s">
        <v>768</v>
      </c>
      <c r="E57" s="36">
        <v>85000</v>
      </c>
      <c r="F57" s="37">
        <v>1713.36</v>
      </c>
      <c r="G57" s="36">
        <v>0</v>
      </c>
      <c r="H57" s="37">
        <v>0</v>
      </c>
      <c r="I57" s="38">
        <v>10000</v>
      </c>
      <c r="J57" s="38">
        <f>E57-(F57+H57+I57)</f>
        <v>73286.64</v>
      </c>
      <c r="K57" s="12"/>
    </row>
    <row r="58" spans="1:11" x14ac:dyDescent="0.2">
      <c r="A58" s="1" t="s">
        <v>3</v>
      </c>
      <c r="B58" s="39"/>
      <c r="C58" s="40"/>
      <c r="D58" s="41" t="s">
        <v>31</v>
      </c>
      <c r="E58" s="42"/>
      <c r="F58" s="43"/>
      <c r="G58" s="42"/>
      <c r="H58" s="43"/>
      <c r="I58" s="44">
        <v>10000</v>
      </c>
      <c r="J58" s="44"/>
      <c r="K58" s="12"/>
    </row>
    <row r="59" spans="1:11" x14ac:dyDescent="0.2">
      <c r="A59" s="1" t="s">
        <v>3</v>
      </c>
      <c r="B59" s="33" t="s">
        <v>28</v>
      </c>
      <c r="C59" s="34" t="s">
        <v>769</v>
      </c>
      <c r="D59" s="35" t="s">
        <v>770</v>
      </c>
      <c r="E59" s="36">
        <v>225000</v>
      </c>
      <c r="F59" s="37">
        <v>2017.13</v>
      </c>
      <c r="G59" s="36">
        <v>65000</v>
      </c>
      <c r="H59" s="37">
        <v>65000</v>
      </c>
      <c r="I59" s="38">
        <v>10000</v>
      </c>
      <c r="J59" s="38">
        <f>E59-(F59+H59+I59)</f>
        <v>147982.87</v>
      </c>
      <c r="K59" s="12"/>
    </row>
    <row r="60" spans="1:11" x14ac:dyDescent="0.2">
      <c r="A60" s="1" t="s">
        <v>3</v>
      </c>
      <c r="B60" s="39"/>
      <c r="C60" s="40"/>
      <c r="D60" s="41" t="s">
        <v>31</v>
      </c>
      <c r="E60" s="42"/>
      <c r="F60" s="43"/>
      <c r="G60" s="42"/>
      <c r="H60" s="43"/>
      <c r="I60" s="44">
        <v>10000</v>
      </c>
      <c r="J60" s="44"/>
      <c r="K60" s="12"/>
    </row>
    <row r="61" spans="1:11" x14ac:dyDescent="0.2">
      <c r="A61" s="1" t="s">
        <v>3</v>
      </c>
      <c r="B61" s="33" t="s">
        <v>28</v>
      </c>
      <c r="C61" s="34" t="s">
        <v>1254</v>
      </c>
      <c r="D61" s="35" t="s">
        <v>740</v>
      </c>
      <c r="E61" s="36">
        <v>0</v>
      </c>
      <c r="F61" s="37">
        <v>0</v>
      </c>
      <c r="G61" s="36">
        <v>0</v>
      </c>
      <c r="H61" s="37">
        <v>500</v>
      </c>
      <c r="I61" s="38">
        <v>7500</v>
      </c>
      <c r="J61" s="38">
        <f>E61-(F61+H61+I61)</f>
        <v>-8000</v>
      </c>
      <c r="K61" s="12"/>
    </row>
    <row r="62" spans="1:11" x14ac:dyDescent="0.2">
      <c r="A62" s="1" t="s">
        <v>3</v>
      </c>
      <c r="B62" s="39"/>
      <c r="C62" s="40"/>
      <c r="D62" s="41" t="s">
        <v>31</v>
      </c>
      <c r="E62" s="42"/>
      <c r="F62" s="43"/>
      <c r="G62" s="42"/>
      <c r="H62" s="43"/>
      <c r="I62" s="44">
        <v>7500</v>
      </c>
      <c r="J62" s="44"/>
      <c r="K62" s="12"/>
    </row>
    <row r="63" spans="1:11" x14ac:dyDescent="0.2">
      <c r="A63" s="1" t="s">
        <v>3</v>
      </c>
      <c r="B63" s="33" t="s">
        <v>771</v>
      </c>
      <c r="C63" s="34" t="s">
        <v>772</v>
      </c>
      <c r="D63" s="35" t="s">
        <v>773</v>
      </c>
      <c r="E63" s="36">
        <v>0</v>
      </c>
      <c r="F63" s="37">
        <v>0</v>
      </c>
      <c r="G63" s="36">
        <v>0</v>
      </c>
      <c r="H63" s="37">
        <v>0</v>
      </c>
      <c r="I63" s="38">
        <v>6080</v>
      </c>
      <c r="J63" s="38">
        <f>E63-(F63+H63+I63)</f>
        <v>-6080</v>
      </c>
      <c r="K63" s="12"/>
    </row>
    <row r="64" spans="1:11" x14ac:dyDescent="0.2">
      <c r="A64" s="1" t="s">
        <v>3</v>
      </c>
      <c r="B64" s="39"/>
      <c r="C64" s="40"/>
      <c r="D64" s="41" t="s">
        <v>774</v>
      </c>
      <c r="E64" s="42"/>
      <c r="F64" s="43"/>
      <c r="G64" s="42"/>
      <c r="H64" s="43"/>
      <c r="I64" s="44">
        <v>4650</v>
      </c>
      <c r="J64" s="44"/>
      <c r="K64" s="12"/>
    </row>
    <row r="65" spans="1:11" x14ac:dyDescent="0.2">
      <c r="A65" s="1" t="s">
        <v>3</v>
      </c>
      <c r="B65" s="39"/>
      <c r="C65" s="40"/>
      <c r="D65" s="41" t="s">
        <v>775</v>
      </c>
      <c r="E65" s="42"/>
      <c r="F65" s="43"/>
      <c r="G65" s="42"/>
      <c r="H65" s="43"/>
      <c r="I65" s="44">
        <v>930</v>
      </c>
      <c r="J65" s="44"/>
      <c r="K65" s="12"/>
    </row>
    <row r="66" spans="1:11" x14ac:dyDescent="0.2">
      <c r="A66" s="1" t="s">
        <v>3</v>
      </c>
      <c r="B66" s="39"/>
      <c r="C66" s="40"/>
      <c r="D66" s="41" t="s">
        <v>776</v>
      </c>
      <c r="E66" s="42"/>
      <c r="F66" s="43"/>
      <c r="G66" s="42"/>
      <c r="H66" s="43"/>
      <c r="I66" s="44">
        <v>500</v>
      </c>
      <c r="J66" s="44"/>
      <c r="K66" s="12"/>
    </row>
    <row r="67" spans="1:11" x14ac:dyDescent="0.2">
      <c r="A67" s="1" t="s">
        <v>3</v>
      </c>
      <c r="B67" s="33" t="s">
        <v>771</v>
      </c>
      <c r="C67" s="34" t="s">
        <v>777</v>
      </c>
      <c r="D67" s="35" t="s">
        <v>778</v>
      </c>
      <c r="E67" s="36">
        <v>1234738.6000000001</v>
      </c>
      <c r="F67" s="37">
        <v>1032603.47</v>
      </c>
      <c r="G67" s="36">
        <v>84000</v>
      </c>
      <c r="H67" s="37">
        <v>113935.1</v>
      </c>
      <c r="I67" s="38">
        <v>88200</v>
      </c>
      <c r="J67" s="38">
        <f>E67-(F67+H67+I67)</f>
        <v>3.0000000027939677E-2</v>
      </c>
      <c r="K67" s="12"/>
    </row>
    <row r="68" spans="1:11" x14ac:dyDescent="0.2">
      <c r="A68" s="1" t="s">
        <v>3</v>
      </c>
      <c r="B68" s="39"/>
      <c r="C68" s="40"/>
      <c r="D68" s="41" t="s">
        <v>921</v>
      </c>
      <c r="E68" s="42"/>
      <c r="F68" s="43"/>
      <c r="G68" s="42"/>
      <c r="H68" s="43"/>
      <c r="I68" s="44">
        <v>88200</v>
      </c>
      <c r="J68" s="44"/>
      <c r="K68" s="12"/>
    </row>
    <row r="69" spans="1:11" x14ac:dyDescent="0.2">
      <c r="A69" s="1" t="s">
        <v>3</v>
      </c>
      <c r="B69" s="33" t="s">
        <v>771</v>
      </c>
      <c r="C69" s="34" t="s">
        <v>1158</v>
      </c>
      <c r="D69" s="35" t="s">
        <v>1159</v>
      </c>
      <c r="E69" s="36">
        <v>35600</v>
      </c>
      <c r="F69" s="37">
        <v>2582.1799999999998</v>
      </c>
      <c r="G69" s="36">
        <v>0</v>
      </c>
      <c r="H69" s="37">
        <v>56.9</v>
      </c>
      <c r="I69" s="38">
        <v>5000</v>
      </c>
      <c r="J69" s="38">
        <f>E69-(F69+H69+I69)</f>
        <v>27960.92</v>
      </c>
      <c r="K69" s="12"/>
    </row>
    <row r="70" spans="1:11" x14ac:dyDescent="0.2">
      <c r="A70" s="1" t="s">
        <v>3</v>
      </c>
      <c r="B70" s="39"/>
      <c r="C70" s="40"/>
      <c r="D70" s="41" t="s">
        <v>31</v>
      </c>
      <c r="E70" s="42"/>
      <c r="F70" s="43"/>
      <c r="G70" s="42"/>
      <c r="H70" s="43"/>
      <c r="I70" s="44">
        <v>5000</v>
      </c>
      <c r="J70" s="44"/>
      <c r="K70" s="12"/>
    </row>
    <row r="71" spans="1:11" x14ac:dyDescent="0.2">
      <c r="A71" s="1" t="s">
        <v>3</v>
      </c>
      <c r="B71" s="33" t="s">
        <v>771</v>
      </c>
      <c r="C71" s="34" t="s">
        <v>779</v>
      </c>
      <c r="D71" s="35" t="s">
        <v>780</v>
      </c>
      <c r="E71" s="36">
        <v>33000</v>
      </c>
      <c r="F71" s="37">
        <v>861.52</v>
      </c>
      <c r="G71" s="36">
        <v>2000</v>
      </c>
      <c r="H71" s="37">
        <v>2000</v>
      </c>
      <c r="I71" s="38">
        <v>25000</v>
      </c>
      <c r="J71" s="38">
        <f>E71-(F71+H71+I71)</f>
        <v>5138.4799999999996</v>
      </c>
      <c r="K71" s="12"/>
    </row>
    <row r="72" spans="1:11" x14ac:dyDescent="0.2">
      <c r="A72" s="1" t="s">
        <v>3</v>
      </c>
      <c r="B72" s="39"/>
      <c r="C72" s="40"/>
      <c r="D72" s="41" t="s">
        <v>31</v>
      </c>
      <c r="E72" s="42"/>
      <c r="F72" s="43"/>
      <c r="G72" s="42"/>
      <c r="H72" s="43"/>
      <c r="I72" s="44">
        <v>25000</v>
      </c>
      <c r="J72" s="44"/>
      <c r="K72" s="12"/>
    </row>
    <row r="73" spans="1:11" x14ac:dyDescent="0.2">
      <c r="A73" s="1" t="s">
        <v>3</v>
      </c>
      <c r="B73" s="33" t="s">
        <v>771</v>
      </c>
      <c r="C73" s="34" t="s">
        <v>781</v>
      </c>
      <c r="D73" s="35" t="s">
        <v>782</v>
      </c>
      <c r="E73" s="36">
        <v>42850</v>
      </c>
      <c r="F73" s="37">
        <v>713.37</v>
      </c>
      <c r="G73" s="36">
        <v>20000</v>
      </c>
      <c r="H73" s="37">
        <v>20086.599999999999</v>
      </c>
      <c r="I73" s="38">
        <v>500</v>
      </c>
      <c r="J73" s="38">
        <f>E73-(F73+H73+I73)</f>
        <v>21550.030000000002</v>
      </c>
      <c r="K73" s="12"/>
    </row>
    <row r="74" spans="1:11" x14ac:dyDescent="0.2">
      <c r="A74" s="1" t="s">
        <v>3</v>
      </c>
      <c r="B74" s="39"/>
      <c r="C74" s="40"/>
      <c r="D74" s="41" t="s">
        <v>31</v>
      </c>
      <c r="E74" s="42"/>
      <c r="F74" s="43"/>
      <c r="G74" s="42"/>
      <c r="H74" s="43"/>
      <c r="I74" s="44">
        <v>500</v>
      </c>
      <c r="J74" s="44"/>
      <c r="K74" s="12"/>
    </row>
    <row r="75" spans="1:11" x14ac:dyDescent="0.2">
      <c r="A75" s="1" t="s">
        <v>3</v>
      </c>
      <c r="B75" s="33" t="s">
        <v>771</v>
      </c>
      <c r="C75" s="34" t="s">
        <v>783</v>
      </c>
      <c r="D75" s="35" t="s">
        <v>784</v>
      </c>
      <c r="E75" s="36">
        <v>40300</v>
      </c>
      <c r="F75" s="37">
        <v>2064.64</v>
      </c>
      <c r="G75" s="36">
        <v>32000</v>
      </c>
      <c r="H75" s="37">
        <v>37100</v>
      </c>
      <c r="I75" s="38">
        <v>3000</v>
      </c>
      <c r="J75" s="38">
        <f>E75-(F75+H75+I75)</f>
        <v>-1864.6399999999994</v>
      </c>
      <c r="K75" s="12"/>
    </row>
    <row r="76" spans="1:11" x14ac:dyDescent="0.2">
      <c r="A76" s="1" t="s">
        <v>3</v>
      </c>
      <c r="B76" s="39"/>
      <c r="C76" s="40"/>
      <c r="D76" s="41" t="s">
        <v>31</v>
      </c>
      <c r="E76" s="42"/>
      <c r="F76" s="43"/>
      <c r="G76" s="42"/>
      <c r="H76" s="43"/>
      <c r="I76" s="44">
        <v>3000</v>
      </c>
      <c r="J76" s="44"/>
      <c r="K76" s="12"/>
    </row>
    <row r="77" spans="1:11" x14ac:dyDescent="0.2">
      <c r="A77" s="1" t="s">
        <v>3</v>
      </c>
      <c r="B77" s="33" t="s">
        <v>771</v>
      </c>
      <c r="C77" s="34" t="s">
        <v>785</v>
      </c>
      <c r="D77" s="35" t="s">
        <v>786</v>
      </c>
      <c r="E77" s="36">
        <v>54595</v>
      </c>
      <c r="F77" s="37">
        <v>531.32000000000005</v>
      </c>
      <c r="G77" s="36">
        <v>22000</v>
      </c>
      <c r="H77" s="37">
        <v>22000</v>
      </c>
      <c r="I77" s="38">
        <v>10000</v>
      </c>
      <c r="J77" s="38">
        <f>E77-(F77+H77+I77)</f>
        <v>22063.68</v>
      </c>
      <c r="K77" s="12"/>
    </row>
    <row r="78" spans="1:11" x14ac:dyDescent="0.2">
      <c r="A78" s="1" t="s">
        <v>3</v>
      </c>
      <c r="B78" s="39"/>
      <c r="C78" s="40"/>
      <c r="D78" s="41" t="s">
        <v>31</v>
      </c>
      <c r="E78" s="42"/>
      <c r="F78" s="43"/>
      <c r="G78" s="42"/>
      <c r="H78" s="43"/>
      <c r="I78" s="44">
        <v>10000</v>
      </c>
      <c r="J78" s="44"/>
      <c r="K78" s="12"/>
    </row>
    <row r="79" spans="1:11" x14ac:dyDescent="0.2">
      <c r="A79" s="1" t="s">
        <v>3</v>
      </c>
      <c r="B79" s="33" t="s">
        <v>771</v>
      </c>
      <c r="C79" s="34" t="s">
        <v>787</v>
      </c>
      <c r="D79" s="35" t="s">
        <v>788</v>
      </c>
      <c r="E79" s="36">
        <v>35700</v>
      </c>
      <c r="F79" s="37">
        <v>571.12</v>
      </c>
      <c r="G79" s="36">
        <v>0</v>
      </c>
      <c r="H79" s="37">
        <v>0</v>
      </c>
      <c r="I79" s="38">
        <v>25000</v>
      </c>
      <c r="J79" s="38">
        <f>E79-(F79+H79+I79)</f>
        <v>10128.880000000001</v>
      </c>
      <c r="K79" s="12"/>
    </row>
    <row r="80" spans="1:11" x14ac:dyDescent="0.2">
      <c r="A80" s="1" t="s">
        <v>3</v>
      </c>
      <c r="B80" s="39"/>
      <c r="C80" s="40"/>
      <c r="D80" s="41" t="s">
        <v>31</v>
      </c>
      <c r="E80" s="42"/>
      <c r="F80" s="43"/>
      <c r="G80" s="42"/>
      <c r="H80" s="43"/>
      <c r="I80" s="44">
        <v>25000</v>
      </c>
      <c r="J80" s="44"/>
      <c r="K80" s="12"/>
    </row>
    <row r="81" spans="1:11" x14ac:dyDescent="0.2">
      <c r="A81" s="1" t="s">
        <v>3</v>
      </c>
      <c r="B81" s="33" t="s">
        <v>771</v>
      </c>
      <c r="C81" s="34" t="s">
        <v>1160</v>
      </c>
      <c r="D81" s="35" t="s">
        <v>1161</v>
      </c>
      <c r="E81" s="36">
        <v>2070</v>
      </c>
      <c r="F81" s="37">
        <v>343.64</v>
      </c>
      <c r="G81" s="36">
        <v>0</v>
      </c>
      <c r="H81" s="37">
        <v>1700</v>
      </c>
      <c r="I81" s="38">
        <v>500</v>
      </c>
      <c r="J81" s="38">
        <f>E81-(F81+H81+I81)</f>
        <v>-473.63999999999987</v>
      </c>
      <c r="K81" s="12"/>
    </row>
    <row r="82" spans="1:11" x14ac:dyDescent="0.2">
      <c r="A82" s="1" t="s">
        <v>3</v>
      </c>
      <c r="B82" s="39"/>
      <c r="C82" s="40"/>
      <c r="D82" s="41" t="s">
        <v>31</v>
      </c>
      <c r="E82" s="42"/>
      <c r="F82" s="43"/>
      <c r="G82" s="42"/>
      <c r="H82" s="43"/>
      <c r="I82" s="44">
        <v>500</v>
      </c>
      <c r="J82" s="44"/>
      <c r="K82" s="12"/>
    </row>
    <row r="83" spans="1:11" x14ac:dyDescent="0.2">
      <c r="A83" s="1" t="s">
        <v>3</v>
      </c>
      <c r="B83" s="33" t="s">
        <v>771</v>
      </c>
      <c r="C83" s="34" t="s">
        <v>1162</v>
      </c>
      <c r="D83" s="35" t="s">
        <v>1163</v>
      </c>
      <c r="E83" s="36">
        <v>2662</v>
      </c>
      <c r="F83" s="37">
        <v>273.97000000000003</v>
      </c>
      <c r="G83" s="36">
        <v>0</v>
      </c>
      <c r="H83" s="37">
        <v>870.5</v>
      </c>
      <c r="I83" s="38">
        <v>2000</v>
      </c>
      <c r="J83" s="38">
        <f>E83-(F83+H83+I83)</f>
        <v>-482.47000000000025</v>
      </c>
      <c r="K83" s="12"/>
    </row>
    <row r="84" spans="1:11" x14ac:dyDescent="0.2">
      <c r="A84" s="1" t="s">
        <v>3</v>
      </c>
      <c r="B84" s="39"/>
      <c r="C84" s="40"/>
      <c r="D84" s="41" t="s">
        <v>31</v>
      </c>
      <c r="E84" s="42"/>
      <c r="F84" s="43"/>
      <c r="G84" s="42"/>
      <c r="H84" s="43"/>
      <c r="I84" s="44">
        <v>2000</v>
      </c>
      <c r="J84" s="44"/>
      <c r="K84" s="12"/>
    </row>
    <row r="85" spans="1:11" x14ac:dyDescent="0.2">
      <c r="A85" s="1" t="s">
        <v>3</v>
      </c>
      <c r="B85" s="33" t="s">
        <v>771</v>
      </c>
      <c r="C85" s="34" t="s">
        <v>789</v>
      </c>
      <c r="D85" s="35" t="s">
        <v>790</v>
      </c>
      <c r="E85" s="36">
        <v>9526</v>
      </c>
      <c r="F85" s="37">
        <v>44</v>
      </c>
      <c r="G85" s="36">
        <v>0</v>
      </c>
      <c r="H85" s="37">
        <v>444</v>
      </c>
      <c r="I85" s="38">
        <v>6000</v>
      </c>
      <c r="J85" s="38">
        <f>E85-(F85+H85+I85)</f>
        <v>3038</v>
      </c>
      <c r="K85" s="12"/>
    </row>
    <row r="86" spans="1:11" x14ac:dyDescent="0.2">
      <c r="A86" s="1" t="s">
        <v>3</v>
      </c>
      <c r="B86" s="39"/>
      <c r="C86" s="40"/>
      <c r="D86" s="41" t="s">
        <v>31</v>
      </c>
      <c r="E86" s="42"/>
      <c r="F86" s="43"/>
      <c r="G86" s="42"/>
      <c r="H86" s="43"/>
      <c r="I86" s="44">
        <v>6000</v>
      </c>
      <c r="J86" s="44"/>
      <c r="K86" s="12"/>
    </row>
    <row r="87" spans="1:11" x14ac:dyDescent="0.2">
      <c r="A87" s="1" t="s">
        <v>3</v>
      </c>
      <c r="B87" s="33" t="s">
        <v>771</v>
      </c>
      <c r="C87" s="34" t="s">
        <v>791</v>
      </c>
      <c r="D87" s="35" t="s">
        <v>792</v>
      </c>
      <c r="E87" s="36">
        <v>45000</v>
      </c>
      <c r="F87" s="37">
        <v>0</v>
      </c>
      <c r="G87" s="36">
        <v>32000</v>
      </c>
      <c r="H87" s="37">
        <v>33900</v>
      </c>
      <c r="I87" s="38">
        <v>5000</v>
      </c>
      <c r="J87" s="38">
        <f>E87-(F87+H87+I87)</f>
        <v>6100</v>
      </c>
      <c r="K87" s="12"/>
    </row>
    <row r="88" spans="1:11" x14ac:dyDescent="0.2">
      <c r="A88" s="1" t="s">
        <v>3</v>
      </c>
      <c r="B88" s="39"/>
      <c r="C88" s="40"/>
      <c r="D88" s="41" t="s">
        <v>31</v>
      </c>
      <c r="E88" s="42"/>
      <c r="F88" s="43"/>
      <c r="G88" s="42"/>
      <c r="H88" s="43"/>
      <c r="I88" s="44">
        <v>5000</v>
      </c>
      <c r="J88" s="44"/>
      <c r="K88" s="12"/>
    </row>
    <row r="89" spans="1:11" x14ac:dyDescent="0.2">
      <c r="A89" s="1" t="s">
        <v>3</v>
      </c>
      <c r="B89" s="33" t="s">
        <v>771</v>
      </c>
      <c r="C89" s="34" t="s">
        <v>1164</v>
      </c>
      <c r="D89" s="35" t="s">
        <v>1258</v>
      </c>
      <c r="E89" s="36">
        <v>27000</v>
      </c>
      <c r="F89" s="37">
        <v>0</v>
      </c>
      <c r="G89" s="36">
        <v>2000</v>
      </c>
      <c r="H89" s="37">
        <v>4000</v>
      </c>
      <c r="I89" s="38">
        <v>12000</v>
      </c>
      <c r="J89" s="38">
        <f>E89-(F89+H89+I89)</f>
        <v>11000</v>
      </c>
      <c r="K89" s="12"/>
    </row>
    <row r="90" spans="1:11" x14ac:dyDescent="0.2">
      <c r="A90" s="1" t="s">
        <v>3</v>
      </c>
      <c r="B90" s="39"/>
      <c r="C90" s="40"/>
      <c r="D90" s="41" t="s">
        <v>31</v>
      </c>
      <c r="E90" s="42"/>
      <c r="F90" s="43"/>
      <c r="G90" s="42"/>
      <c r="H90" s="43"/>
      <c r="I90" s="44">
        <v>12000</v>
      </c>
      <c r="J90" s="44"/>
      <c r="K90" s="12"/>
    </row>
    <row r="91" spans="1:11" x14ac:dyDescent="0.2">
      <c r="A91" s="1" t="s">
        <v>3</v>
      </c>
      <c r="B91" s="33" t="s">
        <v>771</v>
      </c>
      <c r="C91" s="34" t="s">
        <v>793</v>
      </c>
      <c r="D91" s="35" t="s">
        <v>794</v>
      </c>
      <c r="E91" s="36">
        <v>46000</v>
      </c>
      <c r="F91" s="37">
        <v>0</v>
      </c>
      <c r="G91" s="36">
        <v>0</v>
      </c>
      <c r="H91" s="37">
        <v>2000</v>
      </c>
      <c r="I91" s="38">
        <v>20000</v>
      </c>
      <c r="J91" s="38">
        <f>E91-(F91+H91+I91)</f>
        <v>24000</v>
      </c>
      <c r="K91" s="12"/>
    </row>
    <row r="92" spans="1:11" x14ac:dyDescent="0.2">
      <c r="A92" s="1" t="s">
        <v>3</v>
      </c>
      <c r="B92" s="39"/>
      <c r="C92" s="40"/>
      <c r="D92" s="41" t="s">
        <v>31</v>
      </c>
      <c r="E92" s="42"/>
      <c r="F92" s="43"/>
      <c r="G92" s="42"/>
      <c r="H92" s="43"/>
      <c r="I92" s="44">
        <v>20000</v>
      </c>
      <c r="J92" s="44"/>
      <c r="K92" s="12"/>
    </row>
    <row r="93" spans="1:11" x14ac:dyDescent="0.2">
      <c r="A93" s="1" t="s">
        <v>3</v>
      </c>
      <c r="B93" s="33" t="s">
        <v>771</v>
      </c>
      <c r="C93" s="34" t="s">
        <v>795</v>
      </c>
      <c r="D93" s="35" t="s">
        <v>796</v>
      </c>
      <c r="E93" s="36">
        <v>28000</v>
      </c>
      <c r="F93" s="37">
        <v>0</v>
      </c>
      <c r="G93" s="36">
        <v>2000</v>
      </c>
      <c r="H93" s="37">
        <v>3000</v>
      </c>
      <c r="I93" s="38">
        <v>22000</v>
      </c>
      <c r="J93" s="38">
        <f>E93-(F93+H93+I93)</f>
        <v>3000</v>
      </c>
      <c r="K93" s="12"/>
    </row>
    <row r="94" spans="1:11" x14ac:dyDescent="0.2">
      <c r="A94" s="1" t="s">
        <v>3</v>
      </c>
      <c r="B94" s="39"/>
      <c r="C94" s="40"/>
      <c r="D94" s="41" t="s">
        <v>31</v>
      </c>
      <c r="E94" s="42"/>
      <c r="F94" s="43"/>
      <c r="G94" s="42"/>
      <c r="H94" s="43"/>
      <c r="I94" s="44">
        <v>22000</v>
      </c>
      <c r="J94" s="44"/>
      <c r="K94" s="12"/>
    </row>
    <row r="95" spans="1:11" x14ac:dyDescent="0.2">
      <c r="A95" s="1" t="s">
        <v>3</v>
      </c>
      <c r="B95" s="33" t="s">
        <v>771</v>
      </c>
      <c r="C95" s="34" t="s">
        <v>797</v>
      </c>
      <c r="D95" s="35" t="s">
        <v>798</v>
      </c>
      <c r="E95" s="36">
        <v>18200</v>
      </c>
      <c r="F95" s="37">
        <v>0</v>
      </c>
      <c r="G95" s="36">
        <v>11000</v>
      </c>
      <c r="H95" s="37">
        <v>11000</v>
      </c>
      <c r="I95" s="38">
        <v>5000</v>
      </c>
      <c r="J95" s="38">
        <f>E95-(F95+H95+I95)</f>
        <v>2200</v>
      </c>
      <c r="K95" s="12"/>
    </row>
    <row r="96" spans="1:11" x14ac:dyDescent="0.2">
      <c r="A96" s="1" t="s">
        <v>3</v>
      </c>
      <c r="B96" s="39"/>
      <c r="C96" s="40"/>
      <c r="D96" s="41" t="s">
        <v>31</v>
      </c>
      <c r="E96" s="42"/>
      <c r="F96" s="43"/>
      <c r="G96" s="42"/>
      <c r="H96" s="43"/>
      <c r="I96" s="44">
        <v>5000</v>
      </c>
      <c r="J96" s="44"/>
      <c r="K96" s="12"/>
    </row>
    <row r="97" spans="1:11" x14ac:dyDescent="0.2">
      <c r="A97" s="1" t="s">
        <v>3</v>
      </c>
      <c r="B97" s="33" t="s">
        <v>771</v>
      </c>
      <c r="C97" s="34" t="s">
        <v>1165</v>
      </c>
      <c r="D97" s="35" t="s">
        <v>1166</v>
      </c>
      <c r="E97" s="36">
        <v>7800</v>
      </c>
      <c r="F97" s="37">
        <v>0</v>
      </c>
      <c r="G97" s="36">
        <v>7800</v>
      </c>
      <c r="H97" s="37">
        <v>7800</v>
      </c>
      <c r="I97" s="38">
        <v>6000</v>
      </c>
      <c r="J97" s="38">
        <f>E97-(F97+H97+I97)</f>
        <v>-6000</v>
      </c>
      <c r="K97" s="12"/>
    </row>
    <row r="98" spans="1:11" x14ac:dyDescent="0.2">
      <c r="A98" s="1" t="s">
        <v>3</v>
      </c>
      <c r="B98" s="39"/>
      <c r="C98" s="40"/>
      <c r="D98" s="41" t="s">
        <v>31</v>
      </c>
      <c r="E98" s="42"/>
      <c r="F98" s="43"/>
      <c r="G98" s="42"/>
      <c r="H98" s="43"/>
      <c r="I98" s="44">
        <v>6000</v>
      </c>
      <c r="J98" s="44"/>
      <c r="K98" s="12"/>
    </row>
    <row r="99" spans="1:11" x14ac:dyDescent="0.2">
      <c r="A99" s="1" t="s">
        <v>3</v>
      </c>
      <c r="B99" s="33" t="s">
        <v>771</v>
      </c>
      <c r="C99" s="34" t="s">
        <v>799</v>
      </c>
      <c r="D99" s="35" t="s">
        <v>800</v>
      </c>
      <c r="E99" s="36">
        <v>14000</v>
      </c>
      <c r="F99" s="37">
        <v>0</v>
      </c>
      <c r="G99" s="36">
        <v>0</v>
      </c>
      <c r="H99" s="37">
        <v>3000</v>
      </c>
      <c r="I99" s="38">
        <v>12000</v>
      </c>
      <c r="J99" s="38">
        <f>E99-(F99+H99+I99)</f>
        <v>-1000</v>
      </c>
      <c r="K99" s="12"/>
    </row>
    <row r="100" spans="1:11" x14ac:dyDescent="0.2">
      <c r="A100" s="1" t="s">
        <v>3</v>
      </c>
      <c r="B100" s="39"/>
      <c r="C100" s="40"/>
      <c r="D100" s="41" t="s">
        <v>31</v>
      </c>
      <c r="E100" s="42"/>
      <c r="F100" s="43"/>
      <c r="G100" s="42"/>
      <c r="H100" s="43"/>
      <c r="I100" s="44">
        <v>12000</v>
      </c>
      <c r="J100" s="44"/>
      <c r="K100" s="12"/>
    </row>
    <row r="101" spans="1:11" x14ac:dyDescent="0.2">
      <c r="A101" s="1" t="s">
        <v>3</v>
      </c>
      <c r="B101" s="33" t="s">
        <v>771</v>
      </c>
      <c r="C101" s="34" t="s">
        <v>801</v>
      </c>
      <c r="D101" s="35" t="s">
        <v>802</v>
      </c>
      <c r="E101" s="36">
        <v>25000</v>
      </c>
      <c r="F101" s="37">
        <v>0</v>
      </c>
      <c r="G101" s="36">
        <v>0</v>
      </c>
      <c r="H101" s="37">
        <v>6000</v>
      </c>
      <c r="I101" s="38">
        <v>12000</v>
      </c>
      <c r="J101" s="38">
        <f>E101-(F101+H101+I101)</f>
        <v>7000</v>
      </c>
      <c r="K101" s="12"/>
    </row>
    <row r="102" spans="1:11" x14ac:dyDescent="0.2">
      <c r="A102" s="1" t="s">
        <v>3</v>
      </c>
      <c r="B102" s="39"/>
      <c r="C102" s="40"/>
      <c r="D102" s="41" t="s">
        <v>31</v>
      </c>
      <c r="E102" s="42"/>
      <c r="F102" s="43"/>
      <c r="G102" s="42"/>
      <c r="H102" s="43"/>
      <c r="I102" s="44">
        <v>12000</v>
      </c>
      <c r="J102" s="44"/>
      <c r="K102" s="12"/>
    </row>
    <row r="103" spans="1:11" x14ac:dyDescent="0.2">
      <c r="A103" s="1" t="s">
        <v>3</v>
      </c>
      <c r="B103" s="33" t="s">
        <v>771</v>
      </c>
      <c r="C103" s="34" t="s">
        <v>803</v>
      </c>
      <c r="D103" s="35" t="s">
        <v>804</v>
      </c>
      <c r="E103" s="36">
        <v>22000</v>
      </c>
      <c r="F103" s="37">
        <v>0</v>
      </c>
      <c r="G103" s="36">
        <v>0</v>
      </c>
      <c r="H103" s="37">
        <v>1900</v>
      </c>
      <c r="I103" s="38">
        <v>3000</v>
      </c>
      <c r="J103" s="38">
        <f>E103-(F103+H103+I103)</f>
        <v>17100</v>
      </c>
      <c r="K103" s="12"/>
    </row>
    <row r="104" spans="1:11" x14ac:dyDescent="0.2">
      <c r="A104" s="1" t="s">
        <v>3</v>
      </c>
      <c r="B104" s="39"/>
      <c r="C104" s="40"/>
      <c r="D104" s="41" t="s">
        <v>31</v>
      </c>
      <c r="E104" s="42"/>
      <c r="F104" s="43"/>
      <c r="G104" s="42"/>
      <c r="H104" s="43"/>
      <c r="I104" s="44">
        <v>3000</v>
      </c>
      <c r="J104" s="44"/>
      <c r="K104" s="12"/>
    </row>
    <row r="105" spans="1:11" x14ac:dyDescent="0.2">
      <c r="A105" s="1" t="s">
        <v>3</v>
      </c>
      <c r="B105" s="33" t="s">
        <v>771</v>
      </c>
      <c r="C105" s="34" t="s">
        <v>805</v>
      </c>
      <c r="D105" s="35" t="s">
        <v>806</v>
      </c>
      <c r="E105" s="36">
        <v>3000</v>
      </c>
      <c r="F105" s="37">
        <v>0</v>
      </c>
      <c r="G105" s="36">
        <v>0</v>
      </c>
      <c r="H105" s="37">
        <v>0</v>
      </c>
      <c r="I105" s="38">
        <v>3000</v>
      </c>
      <c r="J105" s="38">
        <f>E105-(F105+H105+I105)</f>
        <v>0</v>
      </c>
      <c r="K105" s="12"/>
    </row>
    <row r="106" spans="1:11" x14ac:dyDescent="0.2">
      <c r="A106" s="1" t="s">
        <v>3</v>
      </c>
      <c r="B106" s="39"/>
      <c r="C106" s="40"/>
      <c r="D106" s="41" t="s">
        <v>31</v>
      </c>
      <c r="E106" s="42"/>
      <c r="F106" s="43"/>
      <c r="G106" s="42"/>
      <c r="H106" s="43"/>
      <c r="I106" s="44">
        <v>3000</v>
      </c>
      <c r="J106" s="44"/>
      <c r="K106" s="12"/>
    </row>
    <row r="107" spans="1:11" x14ac:dyDescent="0.2">
      <c r="A107" s="1" t="s">
        <v>3</v>
      </c>
      <c r="B107" s="33" t="s">
        <v>771</v>
      </c>
      <c r="C107" s="34" t="s">
        <v>807</v>
      </c>
      <c r="D107" s="35" t="s">
        <v>808</v>
      </c>
      <c r="E107" s="36">
        <v>3000</v>
      </c>
      <c r="F107" s="37">
        <v>0</v>
      </c>
      <c r="G107" s="36">
        <v>0</v>
      </c>
      <c r="H107" s="37">
        <v>0</v>
      </c>
      <c r="I107" s="38">
        <v>3000</v>
      </c>
      <c r="J107" s="38">
        <f>E107-(F107+H107+I107)</f>
        <v>0</v>
      </c>
      <c r="K107" s="12"/>
    </row>
    <row r="108" spans="1:11" x14ac:dyDescent="0.2">
      <c r="A108" s="1" t="s">
        <v>3</v>
      </c>
      <c r="B108" s="39"/>
      <c r="C108" s="40"/>
      <c r="D108" s="41" t="s">
        <v>31</v>
      </c>
      <c r="E108" s="42"/>
      <c r="F108" s="43"/>
      <c r="G108" s="42"/>
      <c r="H108" s="43"/>
      <c r="I108" s="44">
        <v>3000</v>
      </c>
      <c r="J108" s="44"/>
      <c r="K108" s="12"/>
    </row>
    <row r="109" spans="1:11" x14ac:dyDescent="0.2">
      <c r="A109" s="1" t="s">
        <v>3</v>
      </c>
      <c r="B109" s="33" t="s">
        <v>771</v>
      </c>
      <c r="C109" s="34" t="s">
        <v>809</v>
      </c>
      <c r="D109" s="35" t="s">
        <v>810</v>
      </c>
      <c r="E109" s="36">
        <v>8300</v>
      </c>
      <c r="F109" s="37">
        <v>0</v>
      </c>
      <c r="G109" s="36">
        <v>0</v>
      </c>
      <c r="H109" s="37">
        <v>0</v>
      </c>
      <c r="I109" s="38">
        <v>7500</v>
      </c>
      <c r="J109" s="38">
        <f>E109-(F109+H109+I109)</f>
        <v>800</v>
      </c>
      <c r="K109" s="12"/>
    </row>
    <row r="110" spans="1:11" x14ac:dyDescent="0.2">
      <c r="A110" s="1" t="s">
        <v>3</v>
      </c>
      <c r="B110" s="39"/>
      <c r="C110" s="40"/>
      <c r="D110" s="41" t="s">
        <v>31</v>
      </c>
      <c r="E110" s="42"/>
      <c r="F110" s="43"/>
      <c r="G110" s="42"/>
      <c r="H110" s="43"/>
      <c r="I110" s="44">
        <v>7500</v>
      </c>
      <c r="J110" s="44"/>
      <c r="K110" s="12"/>
    </row>
    <row r="111" spans="1:11" x14ac:dyDescent="0.2">
      <c r="A111" s="1" t="s">
        <v>3</v>
      </c>
      <c r="B111" s="33" t="s">
        <v>771</v>
      </c>
      <c r="C111" s="34" t="s">
        <v>811</v>
      </c>
      <c r="D111" s="35" t="s">
        <v>812</v>
      </c>
      <c r="E111" s="36">
        <v>15000</v>
      </c>
      <c r="F111" s="37">
        <v>0</v>
      </c>
      <c r="G111" s="36">
        <v>0</v>
      </c>
      <c r="H111" s="37">
        <v>0</v>
      </c>
      <c r="I111" s="38">
        <v>12000</v>
      </c>
      <c r="J111" s="38">
        <f>E111-(F111+H111+I111)</f>
        <v>3000</v>
      </c>
      <c r="K111" s="12"/>
    </row>
    <row r="112" spans="1:11" x14ac:dyDescent="0.2">
      <c r="A112" s="1" t="s">
        <v>3</v>
      </c>
      <c r="B112" s="39"/>
      <c r="C112" s="40"/>
      <c r="D112" s="41" t="s">
        <v>31</v>
      </c>
      <c r="E112" s="42"/>
      <c r="F112" s="43"/>
      <c r="G112" s="42"/>
      <c r="H112" s="43"/>
      <c r="I112" s="44">
        <v>12000</v>
      </c>
      <c r="J112" s="44"/>
      <c r="K112" s="12"/>
    </row>
    <row r="113" spans="1:11" x14ac:dyDescent="0.2">
      <c r="A113" s="1" t="s">
        <v>3</v>
      </c>
      <c r="B113" s="33" t="s">
        <v>771</v>
      </c>
      <c r="C113" s="34" t="s">
        <v>813</v>
      </c>
      <c r="D113" s="35" t="s">
        <v>814</v>
      </c>
      <c r="E113" s="36">
        <v>11500</v>
      </c>
      <c r="F113" s="37">
        <v>0</v>
      </c>
      <c r="G113" s="36">
        <v>0</v>
      </c>
      <c r="H113" s="37">
        <v>0</v>
      </c>
      <c r="I113" s="38">
        <v>10000</v>
      </c>
      <c r="J113" s="38">
        <f>E113-(F113+H113+I113)</f>
        <v>1500</v>
      </c>
      <c r="K113" s="12"/>
    </row>
    <row r="114" spans="1:11" x14ac:dyDescent="0.2">
      <c r="A114" s="1" t="s">
        <v>3</v>
      </c>
      <c r="B114" s="39"/>
      <c r="C114" s="40"/>
      <c r="D114" s="41" t="s">
        <v>31</v>
      </c>
      <c r="E114" s="42"/>
      <c r="F114" s="43"/>
      <c r="G114" s="42"/>
      <c r="H114" s="43"/>
      <c r="I114" s="44">
        <v>10000</v>
      </c>
      <c r="J114" s="44"/>
      <c r="K114" s="12"/>
    </row>
    <row r="115" spans="1:11" x14ac:dyDescent="0.2">
      <c r="A115" s="1" t="s">
        <v>3</v>
      </c>
      <c r="B115" s="33" t="s">
        <v>771</v>
      </c>
      <c r="C115" s="34" t="s">
        <v>815</v>
      </c>
      <c r="D115" s="35" t="s">
        <v>816</v>
      </c>
      <c r="E115" s="36">
        <v>25000</v>
      </c>
      <c r="F115" s="37">
        <v>0</v>
      </c>
      <c r="G115" s="36">
        <v>0</v>
      </c>
      <c r="H115" s="37">
        <v>0</v>
      </c>
      <c r="I115" s="38">
        <v>20000</v>
      </c>
      <c r="J115" s="38">
        <f>E115-(F115+H115+I115)</f>
        <v>5000</v>
      </c>
      <c r="K115" s="12"/>
    </row>
    <row r="116" spans="1:11" x14ac:dyDescent="0.2">
      <c r="A116" s="1" t="s">
        <v>3</v>
      </c>
      <c r="B116" s="39"/>
      <c r="C116" s="40"/>
      <c r="D116" s="41" t="s">
        <v>31</v>
      </c>
      <c r="E116" s="42"/>
      <c r="F116" s="43"/>
      <c r="G116" s="42"/>
      <c r="H116" s="43"/>
      <c r="I116" s="44">
        <v>20000</v>
      </c>
      <c r="J116" s="44"/>
      <c r="K116" s="12"/>
    </row>
    <row r="117" spans="1:11" x14ac:dyDescent="0.2">
      <c r="A117" s="1" t="s">
        <v>3</v>
      </c>
      <c r="B117" s="33" t="s">
        <v>771</v>
      </c>
      <c r="C117" s="34" t="s">
        <v>817</v>
      </c>
      <c r="D117" s="35" t="s">
        <v>818</v>
      </c>
      <c r="E117" s="36">
        <v>8000</v>
      </c>
      <c r="F117" s="37">
        <v>0</v>
      </c>
      <c r="G117" s="36">
        <v>0</v>
      </c>
      <c r="H117" s="37">
        <v>0</v>
      </c>
      <c r="I117" s="38">
        <v>8000</v>
      </c>
      <c r="J117" s="38">
        <f>E117-(F117+H117+I117)</f>
        <v>0</v>
      </c>
      <c r="K117" s="12"/>
    </row>
    <row r="118" spans="1:11" x14ac:dyDescent="0.2">
      <c r="A118" s="1" t="s">
        <v>3</v>
      </c>
      <c r="B118" s="39"/>
      <c r="C118" s="40"/>
      <c r="D118" s="41" t="s">
        <v>31</v>
      </c>
      <c r="E118" s="42"/>
      <c r="F118" s="43"/>
      <c r="G118" s="42"/>
      <c r="H118" s="43"/>
      <c r="I118" s="44">
        <v>8000</v>
      </c>
      <c r="J118" s="44"/>
      <c r="K118" s="12"/>
    </row>
    <row r="119" spans="1:11" x14ac:dyDescent="0.2">
      <c r="A119" s="1" t="s">
        <v>3</v>
      </c>
      <c r="B119" s="33" t="s">
        <v>771</v>
      </c>
      <c r="C119" s="34" t="s">
        <v>819</v>
      </c>
      <c r="D119" s="35" t="s">
        <v>820</v>
      </c>
      <c r="E119" s="36">
        <v>25000</v>
      </c>
      <c r="F119" s="37">
        <v>0</v>
      </c>
      <c r="G119" s="36">
        <v>0</v>
      </c>
      <c r="H119" s="37">
        <v>0</v>
      </c>
      <c r="I119" s="38">
        <v>22500</v>
      </c>
      <c r="J119" s="38">
        <f>E119-(F119+H119+I119)</f>
        <v>2500</v>
      </c>
      <c r="K119" s="12"/>
    </row>
    <row r="120" spans="1:11" ht="13.5" thickBot="1" x14ac:dyDescent="0.25">
      <c r="A120" s="1" t="s">
        <v>3</v>
      </c>
      <c r="B120" s="39"/>
      <c r="C120" s="40"/>
      <c r="D120" s="41" t="s">
        <v>31</v>
      </c>
      <c r="E120" s="42"/>
      <c r="F120" s="43"/>
      <c r="G120" s="42"/>
      <c r="H120" s="43"/>
      <c r="I120" s="44">
        <v>22500</v>
      </c>
      <c r="J120" s="44"/>
      <c r="K120" s="12"/>
    </row>
    <row r="121" spans="1:11" ht="13.5" thickBot="1" x14ac:dyDescent="0.25">
      <c r="A121" s="1" t="s">
        <v>3</v>
      </c>
      <c r="B121" s="28" t="s">
        <v>821</v>
      </c>
      <c r="C121" s="29"/>
      <c r="D121" s="30"/>
      <c r="E121" s="31">
        <v>6385246.5999999996</v>
      </c>
      <c r="F121" s="32">
        <v>1445611.06</v>
      </c>
      <c r="G121" s="31">
        <v>1088749.3999999999</v>
      </c>
      <c r="H121" s="32">
        <v>1272392.5</v>
      </c>
      <c r="I121" s="32">
        <v>917240</v>
      </c>
      <c r="J121" s="32">
        <v>2750003.04</v>
      </c>
      <c r="K121" s="12"/>
    </row>
    <row r="122" spans="1:11" ht="13.5" thickBot="1" x14ac:dyDescent="0.25">
      <c r="A122" s="1" t="s">
        <v>3</v>
      </c>
      <c r="B122" s="28" t="s">
        <v>822</v>
      </c>
      <c r="C122" s="29"/>
      <c r="D122" s="30"/>
      <c r="E122" s="31"/>
      <c r="F122" s="32"/>
      <c r="G122" s="31"/>
      <c r="H122" s="32"/>
      <c r="I122" s="32"/>
      <c r="J122" s="32"/>
      <c r="K122" s="12"/>
    </row>
    <row r="123" spans="1:11" x14ac:dyDescent="0.2">
      <c r="A123" s="1" t="s">
        <v>3</v>
      </c>
      <c r="B123" s="33" t="s">
        <v>93</v>
      </c>
      <c r="C123" s="34" t="s">
        <v>823</v>
      </c>
      <c r="D123" s="35" t="s">
        <v>824</v>
      </c>
      <c r="E123" s="36">
        <v>100000</v>
      </c>
      <c r="F123" s="37">
        <v>0</v>
      </c>
      <c r="G123" s="36">
        <v>10000</v>
      </c>
      <c r="H123" s="37">
        <v>10000</v>
      </c>
      <c r="I123" s="38">
        <v>10000</v>
      </c>
      <c r="J123" s="38">
        <f>E123-(F123+H123+I123)</f>
        <v>80000</v>
      </c>
      <c r="K123" s="12"/>
    </row>
    <row r="124" spans="1:11" ht="13.5" thickBot="1" x14ac:dyDescent="0.25">
      <c r="A124" s="1" t="s">
        <v>3</v>
      </c>
      <c r="B124" s="39"/>
      <c r="C124" s="40"/>
      <c r="D124" s="41" t="s">
        <v>31</v>
      </c>
      <c r="E124" s="42"/>
      <c r="F124" s="43"/>
      <c r="G124" s="42"/>
      <c r="H124" s="43"/>
      <c r="I124" s="44">
        <v>10000</v>
      </c>
      <c r="J124" s="44"/>
      <c r="K124" s="12"/>
    </row>
    <row r="125" spans="1:11" ht="13.5" thickBot="1" x14ac:dyDescent="0.25">
      <c r="A125" s="1" t="s">
        <v>3</v>
      </c>
      <c r="B125" s="28" t="s">
        <v>825</v>
      </c>
      <c r="C125" s="29"/>
      <c r="D125" s="30"/>
      <c r="E125" s="31">
        <v>100000</v>
      </c>
      <c r="F125" s="32">
        <v>0</v>
      </c>
      <c r="G125" s="31">
        <v>10000</v>
      </c>
      <c r="H125" s="32">
        <v>10000</v>
      </c>
      <c r="I125" s="32">
        <v>10000</v>
      </c>
      <c r="J125" s="32">
        <v>80000</v>
      </c>
      <c r="K125" s="12"/>
    </row>
    <row r="126" spans="1:11" ht="13.5" thickBot="1" x14ac:dyDescent="0.25">
      <c r="A126" s="1" t="s">
        <v>3</v>
      </c>
      <c r="B126" s="45"/>
      <c r="C126" s="46"/>
      <c r="D126" s="47" t="s">
        <v>91</v>
      </c>
      <c r="E126" s="48">
        <f>SUM(E12:E125)/2</f>
        <v>6485246.5999999996</v>
      </c>
      <c r="F126" s="49">
        <f>SUM(F12:F125)/2</f>
        <v>1445611.0649999999</v>
      </c>
      <c r="G126" s="48">
        <f>SUM(G12:G125)/2</f>
        <v>1098749.3999999999</v>
      </c>
      <c r="H126" s="50">
        <f>SUM(H12:H125)/2</f>
        <v>1282392.5</v>
      </c>
      <c r="I126" s="50">
        <f>SUM(I12:I125)/3</f>
        <v>927240</v>
      </c>
      <c r="J126" s="50">
        <f>E126-(F126+H126+I126)</f>
        <v>2830003.0349999997</v>
      </c>
      <c r="K126" s="51"/>
    </row>
    <row r="127" spans="1:11" x14ac:dyDescent="0.2">
      <c r="A127" s="1" t="s">
        <v>3</v>
      </c>
      <c r="C127" s="13"/>
      <c r="E127" s="12"/>
      <c r="F127" s="12"/>
      <c r="G127" s="12"/>
      <c r="H127" s="12"/>
      <c r="I127" s="12"/>
      <c r="J127" s="12"/>
      <c r="K127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14" orientation="landscape" r:id="rId1"/>
  <headerFooter alignWithMargins="0"/>
  <rowBreaks count="2" manualBreakCount="2">
    <brk id="76" max="16383" man="1"/>
    <brk id="10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fitToPage="1"/>
  </sheetPr>
  <dimension ref="A3:K69"/>
  <sheetViews>
    <sheetView showGridLines="0" zoomScaleNormal="100" workbookViewId="0">
      <selection activeCell="D7" sqref="D7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4" customWidth="1"/>
    <col min="12" max="256" width="9.140625" style="5"/>
    <col min="257" max="257" width="5.7109375" style="5" customWidth="1"/>
    <col min="258" max="258" width="26.140625" style="5" customWidth="1"/>
    <col min="259" max="259" width="8.7109375" style="5" customWidth="1"/>
    <col min="260" max="260" width="37.140625" style="5" customWidth="1"/>
    <col min="261" max="267" width="15" style="5" customWidth="1"/>
    <col min="268" max="512" width="9.140625" style="5"/>
    <col min="513" max="513" width="5.7109375" style="5" customWidth="1"/>
    <col min="514" max="514" width="26.140625" style="5" customWidth="1"/>
    <col min="515" max="515" width="8.7109375" style="5" customWidth="1"/>
    <col min="516" max="516" width="37.140625" style="5" customWidth="1"/>
    <col min="517" max="523" width="15" style="5" customWidth="1"/>
    <col min="524" max="768" width="9.140625" style="5"/>
    <col min="769" max="769" width="5.7109375" style="5" customWidth="1"/>
    <col min="770" max="770" width="26.140625" style="5" customWidth="1"/>
    <col min="771" max="771" width="8.7109375" style="5" customWidth="1"/>
    <col min="772" max="772" width="37.140625" style="5" customWidth="1"/>
    <col min="773" max="779" width="15" style="5" customWidth="1"/>
    <col min="780" max="1024" width="9.140625" style="5"/>
    <col min="1025" max="1025" width="5.7109375" style="5" customWidth="1"/>
    <col min="1026" max="1026" width="26.140625" style="5" customWidth="1"/>
    <col min="1027" max="1027" width="8.7109375" style="5" customWidth="1"/>
    <col min="1028" max="1028" width="37.140625" style="5" customWidth="1"/>
    <col min="1029" max="1035" width="15" style="5" customWidth="1"/>
    <col min="1036" max="1280" width="9.140625" style="5"/>
    <col min="1281" max="1281" width="5.7109375" style="5" customWidth="1"/>
    <col min="1282" max="1282" width="26.140625" style="5" customWidth="1"/>
    <col min="1283" max="1283" width="8.7109375" style="5" customWidth="1"/>
    <col min="1284" max="1284" width="37.140625" style="5" customWidth="1"/>
    <col min="1285" max="1291" width="15" style="5" customWidth="1"/>
    <col min="1292" max="1536" width="9.140625" style="5"/>
    <col min="1537" max="1537" width="5.7109375" style="5" customWidth="1"/>
    <col min="1538" max="1538" width="26.140625" style="5" customWidth="1"/>
    <col min="1539" max="1539" width="8.7109375" style="5" customWidth="1"/>
    <col min="1540" max="1540" width="37.140625" style="5" customWidth="1"/>
    <col min="1541" max="1547" width="15" style="5" customWidth="1"/>
    <col min="1548" max="1792" width="9.140625" style="5"/>
    <col min="1793" max="1793" width="5.7109375" style="5" customWidth="1"/>
    <col min="1794" max="1794" width="26.140625" style="5" customWidth="1"/>
    <col min="1795" max="1795" width="8.7109375" style="5" customWidth="1"/>
    <col min="1796" max="1796" width="37.140625" style="5" customWidth="1"/>
    <col min="1797" max="1803" width="15" style="5" customWidth="1"/>
    <col min="1804" max="2048" width="9.140625" style="5"/>
    <col min="2049" max="2049" width="5.7109375" style="5" customWidth="1"/>
    <col min="2050" max="2050" width="26.140625" style="5" customWidth="1"/>
    <col min="2051" max="2051" width="8.7109375" style="5" customWidth="1"/>
    <col min="2052" max="2052" width="37.140625" style="5" customWidth="1"/>
    <col min="2053" max="2059" width="15" style="5" customWidth="1"/>
    <col min="2060" max="2304" width="9.140625" style="5"/>
    <col min="2305" max="2305" width="5.7109375" style="5" customWidth="1"/>
    <col min="2306" max="2306" width="26.140625" style="5" customWidth="1"/>
    <col min="2307" max="2307" width="8.7109375" style="5" customWidth="1"/>
    <col min="2308" max="2308" width="37.140625" style="5" customWidth="1"/>
    <col min="2309" max="2315" width="15" style="5" customWidth="1"/>
    <col min="2316" max="2560" width="9.140625" style="5"/>
    <col min="2561" max="2561" width="5.7109375" style="5" customWidth="1"/>
    <col min="2562" max="2562" width="26.140625" style="5" customWidth="1"/>
    <col min="2563" max="2563" width="8.7109375" style="5" customWidth="1"/>
    <col min="2564" max="2564" width="37.140625" style="5" customWidth="1"/>
    <col min="2565" max="2571" width="15" style="5" customWidth="1"/>
    <col min="2572" max="2816" width="9.140625" style="5"/>
    <col min="2817" max="2817" width="5.7109375" style="5" customWidth="1"/>
    <col min="2818" max="2818" width="26.140625" style="5" customWidth="1"/>
    <col min="2819" max="2819" width="8.7109375" style="5" customWidth="1"/>
    <col min="2820" max="2820" width="37.140625" style="5" customWidth="1"/>
    <col min="2821" max="2827" width="15" style="5" customWidth="1"/>
    <col min="2828" max="3072" width="9.140625" style="5"/>
    <col min="3073" max="3073" width="5.7109375" style="5" customWidth="1"/>
    <col min="3074" max="3074" width="26.140625" style="5" customWidth="1"/>
    <col min="3075" max="3075" width="8.7109375" style="5" customWidth="1"/>
    <col min="3076" max="3076" width="37.140625" style="5" customWidth="1"/>
    <col min="3077" max="3083" width="15" style="5" customWidth="1"/>
    <col min="3084" max="3328" width="9.140625" style="5"/>
    <col min="3329" max="3329" width="5.7109375" style="5" customWidth="1"/>
    <col min="3330" max="3330" width="26.140625" style="5" customWidth="1"/>
    <col min="3331" max="3331" width="8.7109375" style="5" customWidth="1"/>
    <col min="3332" max="3332" width="37.140625" style="5" customWidth="1"/>
    <col min="3333" max="3339" width="15" style="5" customWidth="1"/>
    <col min="3340" max="3584" width="9.140625" style="5"/>
    <col min="3585" max="3585" width="5.7109375" style="5" customWidth="1"/>
    <col min="3586" max="3586" width="26.140625" style="5" customWidth="1"/>
    <col min="3587" max="3587" width="8.7109375" style="5" customWidth="1"/>
    <col min="3588" max="3588" width="37.140625" style="5" customWidth="1"/>
    <col min="3589" max="3595" width="15" style="5" customWidth="1"/>
    <col min="3596" max="3840" width="9.140625" style="5"/>
    <col min="3841" max="3841" width="5.7109375" style="5" customWidth="1"/>
    <col min="3842" max="3842" width="26.140625" style="5" customWidth="1"/>
    <col min="3843" max="3843" width="8.7109375" style="5" customWidth="1"/>
    <col min="3844" max="3844" width="37.140625" style="5" customWidth="1"/>
    <col min="3845" max="3851" width="15" style="5" customWidth="1"/>
    <col min="3852" max="4096" width="9.140625" style="5"/>
    <col min="4097" max="4097" width="5.7109375" style="5" customWidth="1"/>
    <col min="4098" max="4098" width="26.140625" style="5" customWidth="1"/>
    <col min="4099" max="4099" width="8.7109375" style="5" customWidth="1"/>
    <col min="4100" max="4100" width="37.140625" style="5" customWidth="1"/>
    <col min="4101" max="4107" width="15" style="5" customWidth="1"/>
    <col min="4108" max="4352" width="9.140625" style="5"/>
    <col min="4353" max="4353" width="5.7109375" style="5" customWidth="1"/>
    <col min="4354" max="4354" width="26.140625" style="5" customWidth="1"/>
    <col min="4355" max="4355" width="8.7109375" style="5" customWidth="1"/>
    <col min="4356" max="4356" width="37.140625" style="5" customWidth="1"/>
    <col min="4357" max="4363" width="15" style="5" customWidth="1"/>
    <col min="4364" max="4608" width="9.140625" style="5"/>
    <col min="4609" max="4609" width="5.7109375" style="5" customWidth="1"/>
    <col min="4610" max="4610" width="26.140625" style="5" customWidth="1"/>
    <col min="4611" max="4611" width="8.7109375" style="5" customWidth="1"/>
    <col min="4612" max="4612" width="37.140625" style="5" customWidth="1"/>
    <col min="4613" max="4619" width="15" style="5" customWidth="1"/>
    <col min="4620" max="4864" width="9.140625" style="5"/>
    <col min="4865" max="4865" width="5.7109375" style="5" customWidth="1"/>
    <col min="4866" max="4866" width="26.140625" style="5" customWidth="1"/>
    <col min="4867" max="4867" width="8.7109375" style="5" customWidth="1"/>
    <col min="4868" max="4868" width="37.140625" style="5" customWidth="1"/>
    <col min="4869" max="4875" width="15" style="5" customWidth="1"/>
    <col min="4876" max="5120" width="9.140625" style="5"/>
    <col min="5121" max="5121" width="5.7109375" style="5" customWidth="1"/>
    <col min="5122" max="5122" width="26.140625" style="5" customWidth="1"/>
    <col min="5123" max="5123" width="8.7109375" style="5" customWidth="1"/>
    <col min="5124" max="5124" width="37.140625" style="5" customWidth="1"/>
    <col min="5125" max="5131" width="15" style="5" customWidth="1"/>
    <col min="5132" max="5376" width="9.140625" style="5"/>
    <col min="5377" max="5377" width="5.7109375" style="5" customWidth="1"/>
    <col min="5378" max="5378" width="26.140625" style="5" customWidth="1"/>
    <col min="5379" max="5379" width="8.7109375" style="5" customWidth="1"/>
    <col min="5380" max="5380" width="37.140625" style="5" customWidth="1"/>
    <col min="5381" max="5387" width="15" style="5" customWidth="1"/>
    <col min="5388" max="5632" width="9.140625" style="5"/>
    <col min="5633" max="5633" width="5.7109375" style="5" customWidth="1"/>
    <col min="5634" max="5634" width="26.140625" style="5" customWidth="1"/>
    <col min="5635" max="5635" width="8.7109375" style="5" customWidth="1"/>
    <col min="5636" max="5636" width="37.140625" style="5" customWidth="1"/>
    <col min="5637" max="5643" width="15" style="5" customWidth="1"/>
    <col min="5644" max="5888" width="9.140625" style="5"/>
    <col min="5889" max="5889" width="5.7109375" style="5" customWidth="1"/>
    <col min="5890" max="5890" width="26.140625" style="5" customWidth="1"/>
    <col min="5891" max="5891" width="8.7109375" style="5" customWidth="1"/>
    <col min="5892" max="5892" width="37.140625" style="5" customWidth="1"/>
    <col min="5893" max="5899" width="15" style="5" customWidth="1"/>
    <col min="5900" max="6144" width="9.140625" style="5"/>
    <col min="6145" max="6145" width="5.7109375" style="5" customWidth="1"/>
    <col min="6146" max="6146" width="26.140625" style="5" customWidth="1"/>
    <col min="6147" max="6147" width="8.7109375" style="5" customWidth="1"/>
    <col min="6148" max="6148" width="37.140625" style="5" customWidth="1"/>
    <col min="6149" max="6155" width="15" style="5" customWidth="1"/>
    <col min="6156" max="6400" width="9.140625" style="5"/>
    <col min="6401" max="6401" width="5.7109375" style="5" customWidth="1"/>
    <col min="6402" max="6402" width="26.140625" style="5" customWidth="1"/>
    <col min="6403" max="6403" width="8.7109375" style="5" customWidth="1"/>
    <col min="6404" max="6404" width="37.140625" style="5" customWidth="1"/>
    <col min="6405" max="6411" width="15" style="5" customWidth="1"/>
    <col min="6412" max="6656" width="9.140625" style="5"/>
    <col min="6657" max="6657" width="5.7109375" style="5" customWidth="1"/>
    <col min="6658" max="6658" width="26.140625" style="5" customWidth="1"/>
    <col min="6659" max="6659" width="8.7109375" style="5" customWidth="1"/>
    <col min="6660" max="6660" width="37.140625" style="5" customWidth="1"/>
    <col min="6661" max="6667" width="15" style="5" customWidth="1"/>
    <col min="6668" max="6912" width="9.140625" style="5"/>
    <col min="6913" max="6913" width="5.7109375" style="5" customWidth="1"/>
    <col min="6914" max="6914" width="26.140625" style="5" customWidth="1"/>
    <col min="6915" max="6915" width="8.7109375" style="5" customWidth="1"/>
    <col min="6916" max="6916" width="37.140625" style="5" customWidth="1"/>
    <col min="6917" max="6923" width="15" style="5" customWidth="1"/>
    <col min="6924" max="7168" width="9.140625" style="5"/>
    <col min="7169" max="7169" width="5.7109375" style="5" customWidth="1"/>
    <col min="7170" max="7170" width="26.140625" style="5" customWidth="1"/>
    <col min="7171" max="7171" width="8.7109375" style="5" customWidth="1"/>
    <col min="7172" max="7172" width="37.140625" style="5" customWidth="1"/>
    <col min="7173" max="7179" width="15" style="5" customWidth="1"/>
    <col min="7180" max="7424" width="9.140625" style="5"/>
    <col min="7425" max="7425" width="5.7109375" style="5" customWidth="1"/>
    <col min="7426" max="7426" width="26.140625" style="5" customWidth="1"/>
    <col min="7427" max="7427" width="8.7109375" style="5" customWidth="1"/>
    <col min="7428" max="7428" width="37.140625" style="5" customWidth="1"/>
    <col min="7429" max="7435" width="15" style="5" customWidth="1"/>
    <col min="7436" max="7680" width="9.140625" style="5"/>
    <col min="7681" max="7681" width="5.7109375" style="5" customWidth="1"/>
    <col min="7682" max="7682" width="26.140625" style="5" customWidth="1"/>
    <col min="7683" max="7683" width="8.7109375" style="5" customWidth="1"/>
    <col min="7684" max="7684" width="37.140625" style="5" customWidth="1"/>
    <col min="7685" max="7691" width="15" style="5" customWidth="1"/>
    <col min="7692" max="7936" width="9.140625" style="5"/>
    <col min="7937" max="7937" width="5.7109375" style="5" customWidth="1"/>
    <col min="7938" max="7938" width="26.140625" style="5" customWidth="1"/>
    <col min="7939" max="7939" width="8.7109375" style="5" customWidth="1"/>
    <col min="7940" max="7940" width="37.140625" style="5" customWidth="1"/>
    <col min="7941" max="7947" width="15" style="5" customWidth="1"/>
    <col min="7948" max="8192" width="9.140625" style="5"/>
    <col min="8193" max="8193" width="5.7109375" style="5" customWidth="1"/>
    <col min="8194" max="8194" width="26.140625" style="5" customWidth="1"/>
    <col min="8195" max="8195" width="8.7109375" style="5" customWidth="1"/>
    <col min="8196" max="8196" width="37.140625" style="5" customWidth="1"/>
    <col min="8197" max="8203" width="15" style="5" customWidth="1"/>
    <col min="8204" max="8448" width="9.140625" style="5"/>
    <col min="8449" max="8449" width="5.7109375" style="5" customWidth="1"/>
    <col min="8450" max="8450" width="26.140625" style="5" customWidth="1"/>
    <col min="8451" max="8451" width="8.7109375" style="5" customWidth="1"/>
    <col min="8452" max="8452" width="37.140625" style="5" customWidth="1"/>
    <col min="8453" max="8459" width="15" style="5" customWidth="1"/>
    <col min="8460" max="8704" width="9.140625" style="5"/>
    <col min="8705" max="8705" width="5.7109375" style="5" customWidth="1"/>
    <col min="8706" max="8706" width="26.140625" style="5" customWidth="1"/>
    <col min="8707" max="8707" width="8.7109375" style="5" customWidth="1"/>
    <col min="8708" max="8708" width="37.140625" style="5" customWidth="1"/>
    <col min="8709" max="8715" width="15" style="5" customWidth="1"/>
    <col min="8716" max="8960" width="9.140625" style="5"/>
    <col min="8961" max="8961" width="5.7109375" style="5" customWidth="1"/>
    <col min="8962" max="8962" width="26.140625" style="5" customWidth="1"/>
    <col min="8963" max="8963" width="8.7109375" style="5" customWidth="1"/>
    <col min="8964" max="8964" width="37.140625" style="5" customWidth="1"/>
    <col min="8965" max="8971" width="15" style="5" customWidth="1"/>
    <col min="8972" max="9216" width="9.140625" style="5"/>
    <col min="9217" max="9217" width="5.7109375" style="5" customWidth="1"/>
    <col min="9218" max="9218" width="26.140625" style="5" customWidth="1"/>
    <col min="9219" max="9219" width="8.7109375" style="5" customWidth="1"/>
    <col min="9220" max="9220" width="37.140625" style="5" customWidth="1"/>
    <col min="9221" max="9227" width="15" style="5" customWidth="1"/>
    <col min="9228" max="9472" width="9.140625" style="5"/>
    <col min="9473" max="9473" width="5.7109375" style="5" customWidth="1"/>
    <col min="9474" max="9474" width="26.140625" style="5" customWidth="1"/>
    <col min="9475" max="9475" width="8.7109375" style="5" customWidth="1"/>
    <col min="9476" max="9476" width="37.140625" style="5" customWidth="1"/>
    <col min="9477" max="9483" width="15" style="5" customWidth="1"/>
    <col min="9484" max="9728" width="9.140625" style="5"/>
    <col min="9729" max="9729" width="5.7109375" style="5" customWidth="1"/>
    <col min="9730" max="9730" width="26.140625" style="5" customWidth="1"/>
    <col min="9731" max="9731" width="8.7109375" style="5" customWidth="1"/>
    <col min="9732" max="9732" width="37.140625" style="5" customWidth="1"/>
    <col min="9733" max="9739" width="15" style="5" customWidth="1"/>
    <col min="9740" max="9984" width="9.140625" style="5"/>
    <col min="9985" max="9985" width="5.7109375" style="5" customWidth="1"/>
    <col min="9986" max="9986" width="26.140625" style="5" customWidth="1"/>
    <col min="9987" max="9987" width="8.7109375" style="5" customWidth="1"/>
    <col min="9988" max="9988" width="37.140625" style="5" customWidth="1"/>
    <col min="9989" max="9995" width="15" style="5" customWidth="1"/>
    <col min="9996" max="10240" width="9.140625" style="5"/>
    <col min="10241" max="10241" width="5.7109375" style="5" customWidth="1"/>
    <col min="10242" max="10242" width="26.140625" style="5" customWidth="1"/>
    <col min="10243" max="10243" width="8.7109375" style="5" customWidth="1"/>
    <col min="10244" max="10244" width="37.140625" style="5" customWidth="1"/>
    <col min="10245" max="10251" width="15" style="5" customWidth="1"/>
    <col min="10252" max="10496" width="9.140625" style="5"/>
    <col min="10497" max="10497" width="5.7109375" style="5" customWidth="1"/>
    <col min="10498" max="10498" width="26.140625" style="5" customWidth="1"/>
    <col min="10499" max="10499" width="8.7109375" style="5" customWidth="1"/>
    <col min="10500" max="10500" width="37.140625" style="5" customWidth="1"/>
    <col min="10501" max="10507" width="15" style="5" customWidth="1"/>
    <col min="10508" max="10752" width="9.140625" style="5"/>
    <col min="10753" max="10753" width="5.7109375" style="5" customWidth="1"/>
    <col min="10754" max="10754" width="26.140625" style="5" customWidth="1"/>
    <col min="10755" max="10755" width="8.7109375" style="5" customWidth="1"/>
    <col min="10756" max="10756" width="37.140625" style="5" customWidth="1"/>
    <col min="10757" max="10763" width="15" style="5" customWidth="1"/>
    <col min="10764" max="11008" width="9.140625" style="5"/>
    <col min="11009" max="11009" width="5.7109375" style="5" customWidth="1"/>
    <col min="11010" max="11010" width="26.140625" style="5" customWidth="1"/>
    <col min="11011" max="11011" width="8.7109375" style="5" customWidth="1"/>
    <col min="11012" max="11012" width="37.140625" style="5" customWidth="1"/>
    <col min="11013" max="11019" width="15" style="5" customWidth="1"/>
    <col min="11020" max="11264" width="9.140625" style="5"/>
    <col min="11265" max="11265" width="5.7109375" style="5" customWidth="1"/>
    <col min="11266" max="11266" width="26.140625" style="5" customWidth="1"/>
    <col min="11267" max="11267" width="8.7109375" style="5" customWidth="1"/>
    <col min="11268" max="11268" width="37.140625" style="5" customWidth="1"/>
    <col min="11269" max="11275" width="15" style="5" customWidth="1"/>
    <col min="11276" max="11520" width="9.140625" style="5"/>
    <col min="11521" max="11521" width="5.7109375" style="5" customWidth="1"/>
    <col min="11522" max="11522" width="26.140625" style="5" customWidth="1"/>
    <col min="11523" max="11523" width="8.7109375" style="5" customWidth="1"/>
    <col min="11524" max="11524" width="37.140625" style="5" customWidth="1"/>
    <col min="11525" max="11531" width="15" style="5" customWidth="1"/>
    <col min="11532" max="11776" width="9.140625" style="5"/>
    <col min="11777" max="11777" width="5.7109375" style="5" customWidth="1"/>
    <col min="11778" max="11778" width="26.140625" style="5" customWidth="1"/>
    <col min="11779" max="11779" width="8.7109375" style="5" customWidth="1"/>
    <col min="11780" max="11780" width="37.140625" style="5" customWidth="1"/>
    <col min="11781" max="11787" width="15" style="5" customWidth="1"/>
    <col min="11788" max="12032" width="9.140625" style="5"/>
    <col min="12033" max="12033" width="5.7109375" style="5" customWidth="1"/>
    <col min="12034" max="12034" width="26.140625" style="5" customWidth="1"/>
    <col min="12035" max="12035" width="8.7109375" style="5" customWidth="1"/>
    <col min="12036" max="12036" width="37.140625" style="5" customWidth="1"/>
    <col min="12037" max="12043" width="15" style="5" customWidth="1"/>
    <col min="12044" max="12288" width="9.140625" style="5"/>
    <col min="12289" max="12289" width="5.7109375" style="5" customWidth="1"/>
    <col min="12290" max="12290" width="26.140625" style="5" customWidth="1"/>
    <col min="12291" max="12291" width="8.7109375" style="5" customWidth="1"/>
    <col min="12292" max="12292" width="37.140625" style="5" customWidth="1"/>
    <col min="12293" max="12299" width="15" style="5" customWidth="1"/>
    <col min="12300" max="12544" width="9.140625" style="5"/>
    <col min="12545" max="12545" width="5.7109375" style="5" customWidth="1"/>
    <col min="12546" max="12546" width="26.140625" style="5" customWidth="1"/>
    <col min="12547" max="12547" width="8.7109375" style="5" customWidth="1"/>
    <col min="12548" max="12548" width="37.140625" style="5" customWidth="1"/>
    <col min="12549" max="12555" width="15" style="5" customWidth="1"/>
    <col min="12556" max="12800" width="9.140625" style="5"/>
    <col min="12801" max="12801" width="5.7109375" style="5" customWidth="1"/>
    <col min="12802" max="12802" width="26.140625" style="5" customWidth="1"/>
    <col min="12803" max="12803" width="8.7109375" style="5" customWidth="1"/>
    <col min="12804" max="12804" width="37.140625" style="5" customWidth="1"/>
    <col min="12805" max="12811" width="15" style="5" customWidth="1"/>
    <col min="12812" max="13056" width="9.140625" style="5"/>
    <col min="13057" max="13057" width="5.7109375" style="5" customWidth="1"/>
    <col min="13058" max="13058" width="26.140625" style="5" customWidth="1"/>
    <col min="13059" max="13059" width="8.7109375" style="5" customWidth="1"/>
    <col min="13060" max="13060" width="37.140625" style="5" customWidth="1"/>
    <col min="13061" max="13067" width="15" style="5" customWidth="1"/>
    <col min="13068" max="13312" width="9.140625" style="5"/>
    <col min="13313" max="13313" width="5.7109375" style="5" customWidth="1"/>
    <col min="13314" max="13314" width="26.140625" style="5" customWidth="1"/>
    <col min="13315" max="13315" width="8.7109375" style="5" customWidth="1"/>
    <col min="13316" max="13316" width="37.140625" style="5" customWidth="1"/>
    <col min="13317" max="13323" width="15" style="5" customWidth="1"/>
    <col min="13324" max="13568" width="9.140625" style="5"/>
    <col min="13569" max="13569" width="5.7109375" style="5" customWidth="1"/>
    <col min="13570" max="13570" width="26.140625" style="5" customWidth="1"/>
    <col min="13571" max="13571" width="8.7109375" style="5" customWidth="1"/>
    <col min="13572" max="13572" width="37.140625" style="5" customWidth="1"/>
    <col min="13573" max="13579" width="15" style="5" customWidth="1"/>
    <col min="13580" max="13824" width="9.140625" style="5"/>
    <col min="13825" max="13825" width="5.7109375" style="5" customWidth="1"/>
    <col min="13826" max="13826" width="26.140625" style="5" customWidth="1"/>
    <col min="13827" max="13827" width="8.7109375" style="5" customWidth="1"/>
    <col min="13828" max="13828" width="37.140625" style="5" customWidth="1"/>
    <col min="13829" max="13835" width="15" style="5" customWidth="1"/>
    <col min="13836" max="14080" width="9.140625" style="5"/>
    <col min="14081" max="14081" width="5.7109375" style="5" customWidth="1"/>
    <col min="14082" max="14082" width="26.140625" style="5" customWidth="1"/>
    <col min="14083" max="14083" width="8.7109375" style="5" customWidth="1"/>
    <col min="14084" max="14084" width="37.140625" style="5" customWidth="1"/>
    <col min="14085" max="14091" width="15" style="5" customWidth="1"/>
    <col min="14092" max="14336" width="9.140625" style="5"/>
    <col min="14337" max="14337" width="5.7109375" style="5" customWidth="1"/>
    <col min="14338" max="14338" width="26.140625" style="5" customWidth="1"/>
    <col min="14339" max="14339" width="8.7109375" style="5" customWidth="1"/>
    <col min="14340" max="14340" width="37.140625" style="5" customWidth="1"/>
    <col min="14341" max="14347" width="15" style="5" customWidth="1"/>
    <col min="14348" max="14592" width="9.140625" style="5"/>
    <col min="14593" max="14593" width="5.7109375" style="5" customWidth="1"/>
    <col min="14594" max="14594" width="26.140625" style="5" customWidth="1"/>
    <col min="14595" max="14595" width="8.7109375" style="5" customWidth="1"/>
    <col min="14596" max="14596" width="37.140625" style="5" customWidth="1"/>
    <col min="14597" max="14603" width="15" style="5" customWidth="1"/>
    <col min="14604" max="14848" width="9.140625" style="5"/>
    <col min="14849" max="14849" width="5.7109375" style="5" customWidth="1"/>
    <col min="14850" max="14850" width="26.140625" style="5" customWidth="1"/>
    <col min="14851" max="14851" width="8.7109375" style="5" customWidth="1"/>
    <col min="14852" max="14852" width="37.140625" style="5" customWidth="1"/>
    <col min="14853" max="14859" width="15" style="5" customWidth="1"/>
    <col min="14860" max="15104" width="9.140625" style="5"/>
    <col min="15105" max="15105" width="5.7109375" style="5" customWidth="1"/>
    <col min="15106" max="15106" width="26.140625" style="5" customWidth="1"/>
    <col min="15107" max="15107" width="8.7109375" style="5" customWidth="1"/>
    <col min="15108" max="15108" width="37.140625" style="5" customWidth="1"/>
    <col min="15109" max="15115" width="15" style="5" customWidth="1"/>
    <col min="15116" max="15360" width="9.140625" style="5"/>
    <col min="15361" max="15361" width="5.7109375" style="5" customWidth="1"/>
    <col min="15362" max="15362" width="26.140625" style="5" customWidth="1"/>
    <col min="15363" max="15363" width="8.7109375" style="5" customWidth="1"/>
    <col min="15364" max="15364" width="37.140625" style="5" customWidth="1"/>
    <col min="15365" max="15371" width="15" style="5" customWidth="1"/>
    <col min="15372" max="15616" width="9.140625" style="5"/>
    <col min="15617" max="15617" width="5.7109375" style="5" customWidth="1"/>
    <col min="15618" max="15618" width="26.140625" style="5" customWidth="1"/>
    <col min="15619" max="15619" width="8.7109375" style="5" customWidth="1"/>
    <col min="15620" max="15620" width="37.140625" style="5" customWidth="1"/>
    <col min="15621" max="15627" width="15" style="5" customWidth="1"/>
    <col min="15628" max="15872" width="9.140625" style="5"/>
    <col min="15873" max="15873" width="5.7109375" style="5" customWidth="1"/>
    <col min="15874" max="15874" width="26.140625" style="5" customWidth="1"/>
    <col min="15875" max="15875" width="8.7109375" style="5" customWidth="1"/>
    <col min="15876" max="15876" width="37.140625" style="5" customWidth="1"/>
    <col min="15877" max="15883" width="15" style="5" customWidth="1"/>
    <col min="15884" max="16128" width="9.140625" style="5"/>
    <col min="16129" max="16129" width="5.7109375" style="5" customWidth="1"/>
    <col min="16130" max="16130" width="26.140625" style="5" customWidth="1"/>
    <col min="16131" max="16131" width="8.7109375" style="5" customWidth="1"/>
    <col min="16132" max="16132" width="37.140625" style="5" customWidth="1"/>
    <col min="16133" max="16139" width="15" style="5" customWidth="1"/>
    <col min="16140" max="16384" width="9.140625" style="5"/>
  </cols>
  <sheetData>
    <row r="3" spans="1:11" x14ac:dyDescent="0.2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8" x14ac:dyDescent="0.25">
      <c r="A7" s="6" t="s">
        <v>3</v>
      </c>
      <c r="B7" s="7" t="s">
        <v>826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5" thickBot="1" x14ac:dyDescent="0.25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25">
      <c r="A9" s="1" t="s">
        <v>3</v>
      </c>
      <c r="B9" s="14"/>
      <c r="C9" s="15"/>
      <c r="D9" s="16" t="s">
        <v>5</v>
      </c>
      <c r="E9" s="138" t="s">
        <v>6</v>
      </c>
      <c r="F9" s="139"/>
      <c r="G9" s="138" t="s">
        <v>7</v>
      </c>
      <c r="H9" s="139"/>
      <c r="I9" s="17"/>
      <c r="J9" s="17"/>
      <c r="K9" s="12"/>
    </row>
    <row r="10" spans="1:11" ht="34.5" customHeight="1" x14ac:dyDescent="0.2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25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5" thickBot="1" x14ac:dyDescent="0.25">
      <c r="A12" s="1" t="s">
        <v>3</v>
      </c>
      <c r="B12" s="28" t="s">
        <v>87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">
      <c r="A13" s="1" t="s">
        <v>3</v>
      </c>
      <c r="B13" s="33" t="s">
        <v>827</v>
      </c>
      <c r="C13" s="34" t="s">
        <v>828</v>
      </c>
      <c r="D13" s="35" t="s">
        <v>829</v>
      </c>
      <c r="E13" s="36">
        <v>13002</v>
      </c>
      <c r="F13" s="37">
        <v>0</v>
      </c>
      <c r="G13" s="36">
        <v>0</v>
      </c>
      <c r="H13" s="37">
        <v>1560</v>
      </c>
      <c r="I13" s="38">
        <v>11442</v>
      </c>
      <c r="J13" s="38">
        <f>E13-(F13+H13+I13)</f>
        <v>0</v>
      </c>
      <c r="K13" s="12"/>
    </row>
    <row r="14" spans="1:11" x14ac:dyDescent="0.2">
      <c r="A14" s="1" t="s">
        <v>3</v>
      </c>
      <c r="B14" s="39"/>
      <c r="C14" s="40"/>
      <c r="D14" s="41" t="s">
        <v>21</v>
      </c>
      <c r="E14" s="42"/>
      <c r="F14" s="43"/>
      <c r="G14" s="42"/>
      <c r="H14" s="43"/>
      <c r="I14" s="44">
        <v>11442</v>
      </c>
      <c r="J14" s="44"/>
      <c r="K14" s="12"/>
    </row>
    <row r="15" spans="1:11" x14ac:dyDescent="0.2">
      <c r="A15" s="1" t="s">
        <v>3</v>
      </c>
      <c r="B15" s="33" t="s">
        <v>827</v>
      </c>
      <c r="C15" s="34" t="s">
        <v>830</v>
      </c>
      <c r="D15" s="35" t="s">
        <v>831</v>
      </c>
      <c r="E15" s="36">
        <v>10765</v>
      </c>
      <c r="F15" s="37">
        <v>0</v>
      </c>
      <c r="G15" s="36">
        <v>0</v>
      </c>
      <c r="H15" s="37">
        <v>2260</v>
      </c>
      <c r="I15" s="38">
        <v>8505</v>
      </c>
      <c r="J15" s="38">
        <f>E15-(F15+H15+I15)</f>
        <v>0</v>
      </c>
      <c r="K15" s="12"/>
    </row>
    <row r="16" spans="1:11" x14ac:dyDescent="0.2">
      <c r="A16" s="1" t="s">
        <v>3</v>
      </c>
      <c r="B16" s="39"/>
      <c r="C16" s="40"/>
      <c r="D16" s="41" t="s">
        <v>21</v>
      </c>
      <c r="E16" s="42"/>
      <c r="F16" s="43"/>
      <c r="G16" s="42"/>
      <c r="H16" s="43"/>
      <c r="I16" s="44">
        <v>8505</v>
      </c>
      <c r="J16" s="44"/>
      <c r="K16" s="12"/>
    </row>
    <row r="17" spans="1:11" x14ac:dyDescent="0.2">
      <c r="A17" s="1" t="s">
        <v>3</v>
      </c>
      <c r="B17" s="33" t="s">
        <v>832</v>
      </c>
      <c r="C17" s="34" t="s">
        <v>833</v>
      </c>
      <c r="D17" s="35" t="s">
        <v>834</v>
      </c>
      <c r="E17" s="36">
        <v>2500</v>
      </c>
      <c r="F17" s="37">
        <v>0</v>
      </c>
      <c r="G17" s="36">
        <v>0</v>
      </c>
      <c r="H17" s="37">
        <v>0</v>
      </c>
      <c r="I17" s="38">
        <v>2500</v>
      </c>
      <c r="J17" s="38">
        <f>E17-(F17+H17+I17)</f>
        <v>0</v>
      </c>
      <c r="K17" s="12"/>
    </row>
    <row r="18" spans="1:11" x14ac:dyDescent="0.2">
      <c r="A18" s="1" t="s">
        <v>3</v>
      </c>
      <c r="B18" s="39"/>
      <c r="C18" s="40"/>
      <c r="D18" s="41" t="s">
        <v>21</v>
      </c>
      <c r="E18" s="42"/>
      <c r="F18" s="43"/>
      <c r="G18" s="42"/>
      <c r="H18" s="43"/>
      <c r="I18" s="44">
        <v>2500</v>
      </c>
      <c r="J18" s="44"/>
      <c r="K18" s="12"/>
    </row>
    <row r="19" spans="1:11" x14ac:dyDescent="0.2">
      <c r="A19" s="1" t="s">
        <v>3</v>
      </c>
      <c r="B19" s="33" t="s">
        <v>1155</v>
      </c>
      <c r="C19" s="34" t="s">
        <v>1156</v>
      </c>
      <c r="D19" s="35" t="s">
        <v>1157</v>
      </c>
      <c r="E19" s="36">
        <v>319808</v>
      </c>
      <c r="F19" s="37">
        <v>42798.39</v>
      </c>
      <c r="G19" s="36">
        <v>158474</v>
      </c>
      <c r="H19" s="37">
        <v>198276</v>
      </c>
      <c r="I19" s="38">
        <v>10000</v>
      </c>
      <c r="J19" s="38">
        <f>E19-(F19+H19+I19)</f>
        <v>68733.609999999986</v>
      </c>
      <c r="K19" s="12"/>
    </row>
    <row r="20" spans="1:11" x14ac:dyDescent="0.2">
      <c r="A20" s="1" t="s">
        <v>3</v>
      </c>
      <c r="B20" s="39"/>
      <c r="C20" s="40"/>
      <c r="D20" s="41" t="s">
        <v>21</v>
      </c>
      <c r="E20" s="42"/>
      <c r="F20" s="43"/>
      <c r="G20" s="42"/>
      <c r="H20" s="43"/>
      <c r="I20" s="44">
        <v>10000</v>
      </c>
      <c r="J20" s="44"/>
      <c r="K20" s="12"/>
    </row>
    <row r="21" spans="1:11" x14ac:dyDescent="0.2">
      <c r="A21" s="1" t="s">
        <v>3</v>
      </c>
      <c r="B21" s="33" t="s">
        <v>835</v>
      </c>
      <c r="C21" s="34" t="s">
        <v>836</v>
      </c>
      <c r="D21" s="35" t="s">
        <v>837</v>
      </c>
      <c r="E21" s="36">
        <v>37000</v>
      </c>
      <c r="F21" s="37">
        <v>0</v>
      </c>
      <c r="G21" s="36">
        <v>2800</v>
      </c>
      <c r="H21" s="37">
        <v>2800</v>
      </c>
      <c r="I21" s="38">
        <v>2000</v>
      </c>
      <c r="J21" s="38">
        <f>E21-(F21+H21+I21)</f>
        <v>32200</v>
      </c>
      <c r="K21" s="12"/>
    </row>
    <row r="22" spans="1:11" x14ac:dyDescent="0.2">
      <c r="A22" s="1" t="s">
        <v>3</v>
      </c>
      <c r="B22" s="39"/>
      <c r="C22" s="40"/>
      <c r="D22" s="41" t="s">
        <v>21</v>
      </c>
      <c r="E22" s="42"/>
      <c r="F22" s="43"/>
      <c r="G22" s="42"/>
      <c r="H22" s="43"/>
      <c r="I22" s="44">
        <v>2000</v>
      </c>
      <c r="J22" s="44"/>
      <c r="K22" s="12"/>
    </row>
    <row r="23" spans="1:11" x14ac:dyDescent="0.2">
      <c r="A23" s="1" t="s">
        <v>3</v>
      </c>
      <c r="B23" s="33" t="s">
        <v>838</v>
      </c>
      <c r="C23" s="34" t="s">
        <v>839</v>
      </c>
      <c r="D23" s="35" t="s">
        <v>840</v>
      </c>
      <c r="E23" s="36">
        <v>101420</v>
      </c>
      <c r="F23" s="37">
        <v>600</v>
      </c>
      <c r="G23" s="36">
        <v>0</v>
      </c>
      <c r="H23" s="37">
        <v>0</v>
      </c>
      <c r="I23" s="38">
        <v>80000</v>
      </c>
      <c r="J23" s="38">
        <f>E23-(F23+H23+I23)</f>
        <v>20820</v>
      </c>
      <c r="K23" s="12"/>
    </row>
    <row r="24" spans="1:11" x14ac:dyDescent="0.2">
      <c r="A24" s="1" t="s">
        <v>3</v>
      </c>
      <c r="B24" s="39"/>
      <c r="C24" s="40"/>
      <c r="D24" s="41" t="s">
        <v>21</v>
      </c>
      <c r="E24" s="42"/>
      <c r="F24" s="43"/>
      <c r="G24" s="42"/>
      <c r="H24" s="43"/>
      <c r="I24" s="44">
        <v>80000</v>
      </c>
      <c r="J24" s="44"/>
      <c r="K24" s="12"/>
    </row>
    <row r="25" spans="1:11" x14ac:dyDescent="0.2">
      <c r="A25" s="1" t="s">
        <v>3</v>
      </c>
      <c r="B25" s="33" t="s">
        <v>838</v>
      </c>
      <c r="C25" s="34" t="s">
        <v>841</v>
      </c>
      <c r="D25" s="35" t="s">
        <v>842</v>
      </c>
      <c r="E25" s="36">
        <v>25350</v>
      </c>
      <c r="F25" s="37">
        <v>0</v>
      </c>
      <c r="G25" s="36">
        <v>1000</v>
      </c>
      <c r="H25" s="37">
        <v>1000</v>
      </c>
      <c r="I25" s="38">
        <v>15000</v>
      </c>
      <c r="J25" s="38">
        <f>E25-(F25+H25+I25)</f>
        <v>9350</v>
      </c>
      <c r="K25" s="12"/>
    </row>
    <row r="26" spans="1:11" x14ac:dyDescent="0.2">
      <c r="A26" s="1" t="s">
        <v>3</v>
      </c>
      <c r="B26" s="39"/>
      <c r="C26" s="40"/>
      <c r="D26" s="41" t="s">
        <v>21</v>
      </c>
      <c r="E26" s="42"/>
      <c r="F26" s="43"/>
      <c r="G26" s="42"/>
      <c r="H26" s="43"/>
      <c r="I26" s="44">
        <v>15000</v>
      </c>
      <c r="J26" s="44"/>
      <c r="K26" s="12"/>
    </row>
    <row r="27" spans="1:11" x14ac:dyDescent="0.2">
      <c r="A27" s="1" t="s">
        <v>3</v>
      </c>
      <c r="B27" s="33" t="s">
        <v>843</v>
      </c>
      <c r="C27" s="34" t="s">
        <v>844</v>
      </c>
      <c r="D27" s="35" t="s">
        <v>845</v>
      </c>
      <c r="E27" s="36">
        <v>610400</v>
      </c>
      <c r="F27" s="37">
        <v>34646.06</v>
      </c>
      <c r="G27" s="36">
        <v>61900</v>
      </c>
      <c r="H27" s="37">
        <v>61900</v>
      </c>
      <c r="I27" s="38">
        <v>4000</v>
      </c>
      <c r="J27" s="38">
        <f>E27-(F27+H27+I27)</f>
        <v>509853.94</v>
      </c>
      <c r="K27" s="12"/>
    </row>
    <row r="28" spans="1:11" x14ac:dyDescent="0.2">
      <c r="A28" s="1" t="s">
        <v>3</v>
      </c>
      <c r="B28" s="39"/>
      <c r="C28" s="40"/>
      <c r="D28" s="41" t="s">
        <v>21</v>
      </c>
      <c r="E28" s="42"/>
      <c r="F28" s="43"/>
      <c r="G28" s="42"/>
      <c r="H28" s="43"/>
      <c r="I28" s="44">
        <v>4000</v>
      </c>
      <c r="J28" s="44"/>
      <c r="K28" s="12"/>
    </row>
    <row r="29" spans="1:11" x14ac:dyDescent="0.2">
      <c r="A29" s="1" t="s">
        <v>3</v>
      </c>
      <c r="B29" s="33" t="s">
        <v>846</v>
      </c>
      <c r="C29" s="34" t="s">
        <v>847</v>
      </c>
      <c r="D29" s="35" t="s">
        <v>848</v>
      </c>
      <c r="E29" s="36">
        <v>25900</v>
      </c>
      <c r="F29" s="37">
        <v>0</v>
      </c>
      <c r="G29" s="36">
        <v>0</v>
      </c>
      <c r="H29" s="37">
        <v>0</v>
      </c>
      <c r="I29" s="38">
        <v>11700</v>
      </c>
      <c r="J29" s="38">
        <f>E29-(F29+H29+I29)</f>
        <v>14200</v>
      </c>
      <c r="K29" s="12"/>
    </row>
    <row r="30" spans="1:11" x14ac:dyDescent="0.2">
      <c r="A30" s="1" t="s">
        <v>3</v>
      </c>
      <c r="B30" s="39"/>
      <c r="C30" s="40"/>
      <c r="D30" s="41" t="s">
        <v>21</v>
      </c>
      <c r="E30" s="42"/>
      <c r="F30" s="43"/>
      <c r="G30" s="42"/>
      <c r="H30" s="43"/>
      <c r="I30" s="44">
        <v>11700</v>
      </c>
      <c r="J30" s="44"/>
      <c r="K30" s="12"/>
    </row>
    <row r="31" spans="1:11" x14ac:dyDescent="0.2">
      <c r="A31" s="1" t="s">
        <v>3</v>
      </c>
      <c r="B31" s="33" t="s">
        <v>849</v>
      </c>
      <c r="C31" s="34" t="s">
        <v>850</v>
      </c>
      <c r="D31" s="35" t="s">
        <v>851</v>
      </c>
      <c r="E31" s="36">
        <v>37560</v>
      </c>
      <c r="F31" s="37">
        <v>0</v>
      </c>
      <c r="G31" s="36">
        <v>0</v>
      </c>
      <c r="H31" s="37">
        <v>0</v>
      </c>
      <c r="I31" s="38">
        <v>35000</v>
      </c>
      <c r="J31" s="38">
        <f>E31-(F31+H31+I31)</f>
        <v>2560</v>
      </c>
      <c r="K31" s="12"/>
    </row>
    <row r="32" spans="1:11" x14ac:dyDescent="0.2">
      <c r="A32" s="1" t="s">
        <v>3</v>
      </c>
      <c r="B32" s="39"/>
      <c r="C32" s="40"/>
      <c r="D32" s="41" t="s">
        <v>21</v>
      </c>
      <c r="E32" s="42"/>
      <c r="F32" s="43"/>
      <c r="G32" s="42"/>
      <c r="H32" s="43"/>
      <c r="I32" s="44">
        <v>35000</v>
      </c>
      <c r="J32" s="44"/>
      <c r="K32" s="12"/>
    </row>
    <row r="33" spans="1:11" x14ac:dyDescent="0.2">
      <c r="A33" s="1" t="s">
        <v>3</v>
      </c>
      <c r="B33" s="33" t="s">
        <v>852</v>
      </c>
      <c r="C33" s="34" t="s">
        <v>853</v>
      </c>
      <c r="D33" s="35" t="s">
        <v>854</v>
      </c>
      <c r="E33" s="36">
        <v>15000</v>
      </c>
      <c r="F33" s="37">
        <v>0</v>
      </c>
      <c r="G33" s="36">
        <v>0</v>
      </c>
      <c r="H33" s="37">
        <v>0</v>
      </c>
      <c r="I33" s="38">
        <v>10000</v>
      </c>
      <c r="J33" s="38">
        <f>E33-(F33+H33+I33)</f>
        <v>5000</v>
      </c>
      <c r="K33" s="12"/>
    </row>
    <row r="34" spans="1:11" x14ac:dyDescent="0.2">
      <c r="A34" s="1" t="s">
        <v>3</v>
      </c>
      <c r="B34" s="39"/>
      <c r="C34" s="40"/>
      <c r="D34" s="41" t="s">
        <v>21</v>
      </c>
      <c r="E34" s="42"/>
      <c r="F34" s="43"/>
      <c r="G34" s="42"/>
      <c r="H34" s="43"/>
      <c r="I34" s="44">
        <v>10000</v>
      </c>
      <c r="J34" s="44"/>
      <c r="K34" s="12"/>
    </row>
    <row r="35" spans="1:11" x14ac:dyDescent="0.2">
      <c r="A35" s="1" t="s">
        <v>3</v>
      </c>
      <c r="B35" s="33" t="s">
        <v>855</v>
      </c>
      <c r="C35" s="34" t="s">
        <v>856</v>
      </c>
      <c r="D35" s="35" t="s">
        <v>857</v>
      </c>
      <c r="E35" s="36">
        <v>50000</v>
      </c>
      <c r="F35" s="37">
        <v>0</v>
      </c>
      <c r="G35" s="36">
        <v>1500</v>
      </c>
      <c r="H35" s="37">
        <v>1500</v>
      </c>
      <c r="I35" s="38">
        <v>2000</v>
      </c>
      <c r="J35" s="38">
        <f>E35-(F35+H35+I35)</f>
        <v>46500</v>
      </c>
      <c r="K35" s="12"/>
    </row>
    <row r="36" spans="1:11" x14ac:dyDescent="0.2">
      <c r="A36" s="1" t="s">
        <v>3</v>
      </c>
      <c r="B36" s="39"/>
      <c r="C36" s="40"/>
      <c r="D36" s="41" t="s">
        <v>21</v>
      </c>
      <c r="E36" s="42"/>
      <c r="F36" s="43"/>
      <c r="G36" s="42"/>
      <c r="H36" s="43"/>
      <c r="I36" s="44">
        <v>2000</v>
      </c>
      <c r="J36" s="44"/>
      <c r="K36" s="12"/>
    </row>
    <row r="37" spans="1:11" x14ac:dyDescent="0.2">
      <c r="A37" s="1" t="s">
        <v>3</v>
      </c>
      <c r="B37" s="33" t="s">
        <v>855</v>
      </c>
      <c r="C37" s="34" t="s">
        <v>858</v>
      </c>
      <c r="D37" s="35" t="s">
        <v>859</v>
      </c>
      <c r="E37" s="36">
        <v>13000</v>
      </c>
      <c r="F37" s="37">
        <v>0</v>
      </c>
      <c r="G37" s="36">
        <v>0</v>
      </c>
      <c r="H37" s="37">
        <v>1000</v>
      </c>
      <c r="I37" s="38">
        <v>10000</v>
      </c>
      <c r="J37" s="38">
        <f>E37-(F37+H37+I37)</f>
        <v>2000</v>
      </c>
      <c r="K37" s="12"/>
    </row>
    <row r="38" spans="1:11" x14ac:dyDescent="0.2">
      <c r="A38" s="1" t="s">
        <v>3</v>
      </c>
      <c r="B38" s="39"/>
      <c r="C38" s="40"/>
      <c r="D38" s="41" t="s">
        <v>21</v>
      </c>
      <c r="E38" s="42"/>
      <c r="F38" s="43"/>
      <c r="G38" s="42"/>
      <c r="H38" s="43"/>
      <c r="I38" s="44">
        <v>10000</v>
      </c>
      <c r="J38" s="44"/>
      <c r="K38" s="12"/>
    </row>
    <row r="39" spans="1:11" x14ac:dyDescent="0.2">
      <c r="A39" s="1" t="s">
        <v>3</v>
      </c>
      <c r="B39" s="33" t="s">
        <v>855</v>
      </c>
      <c r="C39" s="34" t="s">
        <v>860</v>
      </c>
      <c r="D39" s="35" t="s">
        <v>861</v>
      </c>
      <c r="E39" s="36">
        <v>5000</v>
      </c>
      <c r="F39" s="37">
        <v>0</v>
      </c>
      <c r="G39" s="36">
        <v>0</v>
      </c>
      <c r="H39" s="37">
        <v>0</v>
      </c>
      <c r="I39" s="38">
        <v>500</v>
      </c>
      <c r="J39" s="38">
        <f>E39-(F39+H39+I39)</f>
        <v>4500</v>
      </c>
      <c r="K39" s="12"/>
    </row>
    <row r="40" spans="1:11" x14ac:dyDescent="0.2">
      <c r="A40" s="1" t="s">
        <v>3</v>
      </c>
      <c r="B40" s="39"/>
      <c r="C40" s="40"/>
      <c r="D40" s="41" t="s">
        <v>21</v>
      </c>
      <c r="E40" s="42"/>
      <c r="F40" s="43"/>
      <c r="G40" s="42"/>
      <c r="H40" s="43"/>
      <c r="I40" s="44">
        <v>500</v>
      </c>
      <c r="J40" s="44"/>
      <c r="K40" s="12"/>
    </row>
    <row r="41" spans="1:11" x14ac:dyDescent="0.2">
      <c r="A41" s="1" t="s">
        <v>3</v>
      </c>
      <c r="B41" s="33" t="s">
        <v>862</v>
      </c>
      <c r="C41" s="34" t="s">
        <v>863</v>
      </c>
      <c r="D41" s="35" t="s">
        <v>864</v>
      </c>
      <c r="E41" s="36">
        <v>2194</v>
      </c>
      <c r="F41" s="37">
        <v>0</v>
      </c>
      <c r="G41" s="36">
        <v>0</v>
      </c>
      <c r="H41" s="37">
        <v>0</v>
      </c>
      <c r="I41" s="38">
        <v>2194</v>
      </c>
      <c r="J41" s="38">
        <f>E41-(F41+H41+I41)</f>
        <v>0</v>
      </c>
      <c r="K41" s="12"/>
    </row>
    <row r="42" spans="1:11" x14ac:dyDescent="0.2">
      <c r="A42" s="1" t="s">
        <v>3</v>
      </c>
      <c r="B42" s="39"/>
      <c r="C42" s="40"/>
      <c r="D42" s="41" t="s">
        <v>21</v>
      </c>
      <c r="E42" s="42"/>
      <c r="F42" s="43"/>
      <c r="G42" s="42"/>
      <c r="H42" s="43"/>
      <c r="I42" s="44">
        <v>2194</v>
      </c>
      <c r="J42" s="44"/>
      <c r="K42" s="12"/>
    </row>
    <row r="43" spans="1:11" x14ac:dyDescent="0.2">
      <c r="A43" s="1" t="s">
        <v>3</v>
      </c>
      <c r="B43" s="33" t="s">
        <v>862</v>
      </c>
      <c r="C43" s="34" t="s">
        <v>865</v>
      </c>
      <c r="D43" s="35" t="s">
        <v>866</v>
      </c>
      <c r="E43" s="36">
        <v>25300</v>
      </c>
      <c r="F43" s="37">
        <v>0</v>
      </c>
      <c r="G43" s="36">
        <v>0</v>
      </c>
      <c r="H43" s="37">
        <v>0</v>
      </c>
      <c r="I43" s="38">
        <v>3000</v>
      </c>
      <c r="J43" s="38">
        <f>E43-(F43+H43+I43)</f>
        <v>22300</v>
      </c>
      <c r="K43" s="12"/>
    </row>
    <row r="44" spans="1:11" x14ac:dyDescent="0.2">
      <c r="A44" s="1" t="s">
        <v>3</v>
      </c>
      <c r="B44" s="39"/>
      <c r="C44" s="40"/>
      <c r="D44" s="41" t="s">
        <v>21</v>
      </c>
      <c r="E44" s="42"/>
      <c r="F44" s="43"/>
      <c r="G44" s="42"/>
      <c r="H44" s="43"/>
      <c r="I44" s="44">
        <v>3000</v>
      </c>
      <c r="J44" s="44"/>
      <c r="K44" s="12"/>
    </row>
    <row r="45" spans="1:11" x14ac:dyDescent="0.2">
      <c r="A45" s="1" t="s">
        <v>3</v>
      </c>
      <c r="B45" s="33" t="s">
        <v>28</v>
      </c>
      <c r="C45" s="34" t="s">
        <v>867</v>
      </c>
      <c r="D45" s="35" t="s">
        <v>868</v>
      </c>
      <c r="E45" s="36">
        <v>76000</v>
      </c>
      <c r="F45" s="37">
        <v>14083.11</v>
      </c>
      <c r="G45" s="36">
        <v>10000</v>
      </c>
      <c r="H45" s="37">
        <v>38600</v>
      </c>
      <c r="I45" s="38">
        <v>25000</v>
      </c>
      <c r="J45" s="38">
        <f>E45-(F45+H45+I45)</f>
        <v>-1683.1100000000006</v>
      </c>
      <c r="K45" s="12"/>
    </row>
    <row r="46" spans="1:11" x14ac:dyDescent="0.2">
      <c r="A46" s="1" t="s">
        <v>3</v>
      </c>
      <c r="B46" s="39"/>
      <c r="C46" s="40"/>
      <c r="D46" s="41" t="s">
        <v>31</v>
      </c>
      <c r="E46" s="42"/>
      <c r="F46" s="43"/>
      <c r="G46" s="42"/>
      <c r="H46" s="43"/>
      <c r="I46" s="44">
        <v>25000</v>
      </c>
      <c r="J46" s="44"/>
      <c r="K46" s="12"/>
    </row>
    <row r="47" spans="1:11" x14ac:dyDescent="0.2">
      <c r="A47" s="1" t="s">
        <v>3</v>
      </c>
      <c r="B47" s="33" t="s">
        <v>28</v>
      </c>
      <c r="C47" s="34" t="s">
        <v>869</v>
      </c>
      <c r="D47" s="35" t="s">
        <v>870</v>
      </c>
      <c r="E47" s="36">
        <v>140000</v>
      </c>
      <c r="F47" s="37">
        <v>5226.3100000000004</v>
      </c>
      <c r="G47" s="36">
        <v>0</v>
      </c>
      <c r="H47" s="37">
        <v>2000</v>
      </c>
      <c r="I47" s="38">
        <v>10000</v>
      </c>
      <c r="J47" s="38">
        <f>E47-(F47+H47+I47)</f>
        <v>122773.69</v>
      </c>
      <c r="K47" s="12"/>
    </row>
    <row r="48" spans="1:11" x14ac:dyDescent="0.2">
      <c r="A48" s="1" t="s">
        <v>3</v>
      </c>
      <c r="B48" s="39"/>
      <c r="C48" s="40"/>
      <c r="D48" s="41" t="s">
        <v>31</v>
      </c>
      <c r="E48" s="42"/>
      <c r="F48" s="43"/>
      <c r="G48" s="42"/>
      <c r="H48" s="43"/>
      <c r="I48" s="44">
        <v>10000</v>
      </c>
      <c r="J48" s="44"/>
      <c r="K48" s="12"/>
    </row>
    <row r="49" spans="1:11" x14ac:dyDescent="0.2">
      <c r="A49" s="1" t="s">
        <v>3</v>
      </c>
      <c r="B49" s="33" t="s">
        <v>28</v>
      </c>
      <c r="C49" s="34" t="s">
        <v>871</v>
      </c>
      <c r="D49" s="35" t="s">
        <v>872</v>
      </c>
      <c r="E49" s="36">
        <v>120000</v>
      </c>
      <c r="F49" s="37">
        <v>3247.38</v>
      </c>
      <c r="G49" s="36">
        <v>0</v>
      </c>
      <c r="H49" s="37">
        <v>6000</v>
      </c>
      <c r="I49" s="38">
        <v>1000</v>
      </c>
      <c r="J49" s="38">
        <f>E49-(F49+H49+I49)</f>
        <v>109752.62</v>
      </c>
      <c r="K49" s="12"/>
    </row>
    <row r="50" spans="1:11" x14ac:dyDescent="0.2">
      <c r="A50" s="1" t="s">
        <v>3</v>
      </c>
      <c r="B50" s="39"/>
      <c r="C50" s="40"/>
      <c r="D50" s="41" t="s">
        <v>31</v>
      </c>
      <c r="E50" s="42"/>
      <c r="F50" s="43"/>
      <c r="G50" s="42"/>
      <c r="H50" s="43"/>
      <c r="I50" s="44">
        <v>1000</v>
      </c>
      <c r="J50" s="44"/>
      <c r="K50" s="12"/>
    </row>
    <row r="51" spans="1:11" x14ac:dyDescent="0.2">
      <c r="A51" s="1" t="s">
        <v>3</v>
      </c>
      <c r="B51" s="33" t="s">
        <v>28</v>
      </c>
      <c r="C51" s="34" t="s">
        <v>873</v>
      </c>
      <c r="D51" s="35" t="s">
        <v>874</v>
      </c>
      <c r="E51" s="36">
        <v>390000</v>
      </c>
      <c r="F51" s="37">
        <v>8415.67</v>
      </c>
      <c r="G51" s="36">
        <v>12420</v>
      </c>
      <c r="H51" s="37">
        <v>106420</v>
      </c>
      <c r="I51" s="38">
        <v>40000</v>
      </c>
      <c r="J51" s="38">
        <f>E51-(F51+H51+I51)</f>
        <v>235164.33000000002</v>
      </c>
      <c r="K51" s="12"/>
    </row>
    <row r="52" spans="1:11" x14ac:dyDescent="0.2">
      <c r="A52" s="1" t="s">
        <v>3</v>
      </c>
      <c r="B52" s="39"/>
      <c r="C52" s="40"/>
      <c r="D52" s="41" t="s">
        <v>31</v>
      </c>
      <c r="E52" s="42"/>
      <c r="F52" s="43"/>
      <c r="G52" s="42"/>
      <c r="H52" s="43"/>
      <c r="I52" s="44">
        <v>40000</v>
      </c>
      <c r="J52" s="44"/>
      <c r="K52" s="12"/>
    </row>
    <row r="53" spans="1:11" x14ac:dyDescent="0.2">
      <c r="A53" s="1" t="s">
        <v>3</v>
      </c>
      <c r="B53" s="33" t="s">
        <v>28</v>
      </c>
      <c r="C53" s="34" t="s">
        <v>875</v>
      </c>
      <c r="D53" s="35" t="s">
        <v>876</v>
      </c>
      <c r="E53" s="36">
        <v>570000</v>
      </c>
      <c r="F53" s="37">
        <v>808.07</v>
      </c>
      <c r="G53" s="36">
        <v>80000</v>
      </c>
      <c r="H53" s="37">
        <v>80000</v>
      </c>
      <c r="I53" s="38">
        <v>185000</v>
      </c>
      <c r="J53" s="38">
        <f>E53-(F53+H53+I53)</f>
        <v>304191.93</v>
      </c>
      <c r="K53" s="12"/>
    </row>
    <row r="54" spans="1:11" x14ac:dyDescent="0.2">
      <c r="A54" s="1" t="s">
        <v>3</v>
      </c>
      <c r="B54" s="39"/>
      <c r="C54" s="40"/>
      <c r="D54" s="41" t="s">
        <v>31</v>
      </c>
      <c r="E54" s="42"/>
      <c r="F54" s="43"/>
      <c r="G54" s="42"/>
      <c r="H54" s="43"/>
      <c r="I54" s="44">
        <v>185000</v>
      </c>
      <c r="J54" s="44"/>
      <c r="K54" s="12"/>
    </row>
    <row r="55" spans="1:11" x14ac:dyDescent="0.2">
      <c r="A55" s="1" t="s">
        <v>3</v>
      </c>
      <c r="B55" s="33" t="s">
        <v>28</v>
      </c>
      <c r="C55" s="34" t="s">
        <v>877</v>
      </c>
      <c r="D55" s="35" t="s">
        <v>878</v>
      </c>
      <c r="E55" s="36">
        <v>40000</v>
      </c>
      <c r="F55" s="37">
        <v>174.6</v>
      </c>
      <c r="G55" s="36">
        <v>2000</v>
      </c>
      <c r="H55" s="37">
        <v>2000</v>
      </c>
      <c r="I55" s="38">
        <v>1000</v>
      </c>
      <c r="J55" s="38">
        <f>E55-(F55+H55+I55)</f>
        <v>36825.4</v>
      </c>
      <c r="K55" s="12"/>
    </row>
    <row r="56" spans="1:11" x14ac:dyDescent="0.2">
      <c r="A56" s="1" t="s">
        <v>3</v>
      </c>
      <c r="B56" s="39"/>
      <c r="C56" s="40"/>
      <c r="D56" s="41" t="s">
        <v>31</v>
      </c>
      <c r="E56" s="42"/>
      <c r="F56" s="43"/>
      <c r="G56" s="42"/>
      <c r="H56" s="43"/>
      <c r="I56" s="44">
        <v>1000</v>
      </c>
      <c r="J56" s="44"/>
      <c r="K56" s="12"/>
    </row>
    <row r="57" spans="1:11" x14ac:dyDescent="0.2">
      <c r="A57" s="1" t="s">
        <v>3</v>
      </c>
      <c r="B57" s="33" t="s">
        <v>28</v>
      </c>
      <c r="C57" s="34" t="s">
        <v>879</v>
      </c>
      <c r="D57" s="35" t="s">
        <v>880</v>
      </c>
      <c r="E57" s="36">
        <v>40000</v>
      </c>
      <c r="F57" s="37">
        <v>179.93</v>
      </c>
      <c r="G57" s="36">
        <v>2000</v>
      </c>
      <c r="H57" s="37">
        <v>2000</v>
      </c>
      <c r="I57" s="38">
        <v>600</v>
      </c>
      <c r="J57" s="38">
        <f>E57-(F57+H57+I57)</f>
        <v>37220.07</v>
      </c>
      <c r="K57" s="12"/>
    </row>
    <row r="58" spans="1:11" x14ac:dyDescent="0.2">
      <c r="A58" s="1" t="s">
        <v>3</v>
      </c>
      <c r="B58" s="39"/>
      <c r="C58" s="40"/>
      <c r="D58" s="41" t="s">
        <v>31</v>
      </c>
      <c r="E58" s="42"/>
      <c r="F58" s="43"/>
      <c r="G58" s="42"/>
      <c r="H58" s="43"/>
      <c r="I58" s="44">
        <v>600</v>
      </c>
      <c r="J58" s="44"/>
      <c r="K58" s="12"/>
    </row>
    <row r="59" spans="1:11" x14ac:dyDescent="0.2">
      <c r="A59" s="1" t="s">
        <v>3</v>
      </c>
      <c r="B59" s="33" t="s">
        <v>28</v>
      </c>
      <c r="C59" s="34" t="s">
        <v>881</v>
      </c>
      <c r="D59" s="35" t="s">
        <v>882</v>
      </c>
      <c r="E59" s="36">
        <v>54000</v>
      </c>
      <c r="F59" s="37">
        <v>0</v>
      </c>
      <c r="G59" s="36">
        <v>0</v>
      </c>
      <c r="H59" s="37">
        <v>2000</v>
      </c>
      <c r="I59" s="38">
        <v>50000</v>
      </c>
      <c r="J59" s="38">
        <f>E59-(F59+H59+I59)</f>
        <v>2000</v>
      </c>
      <c r="K59" s="12"/>
    </row>
    <row r="60" spans="1:11" x14ac:dyDescent="0.2">
      <c r="A60" s="1" t="s">
        <v>3</v>
      </c>
      <c r="B60" s="39"/>
      <c r="C60" s="40"/>
      <c r="D60" s="41" t="s">
        <v>31</v>
      </c>
      <c r="E60" s="42"/>
      <c r="F60" s="43"/>
      <c r="G60" s="42"/>
      <c r="H60" s="43"/>
      <c r="I60" s="44">
        <v>50000</v>
      </c>
      <c r="J60" s="44"/>
      <c r="K60" s="12"/>
    </row>
    <row r="61" spans="1:11" x14ac:dyDescent="0.2">
      <c r="A61" s="1" t="s">
        <v>3</v>
      </c>
      <c r="B61" s="33" t="s">
        <v>883</v>
      </c>
      <c r="C61" s="34" t="s">
        <v>884</v>
      </c>
      <c r="D61" s="35" t="s">
        <v>885</v>
      </c>
      <c r="E61" s="36">
        <v>2500</v>
      </c>
      <c r="F61" s="37">
        <v>0</v>
      </c>
      <c r="G61" s="36">
        <v>0</v>
      </c>
      <c r="H61" s="37">
        <v>0</v>
      </c>
      <c r="I61" s="38">
        <v>2500</v>
      </c>
      <c r="J61" s="38">
        <f>E61-(F61+H61+I61)</f>
        <v>0</v>
      </c>
      <c r="K61" s="12"/>
    </row>
    <row r="62" spans="1:11" x14ac:dyDescent="0.2">
      <c r="A62" s="1" t="s">
        <v>3</v>
      </c>
      <c r="B62" s="39"/>
      <c r="C62" s="40"/>
      <c r="D62" s="41" t="s">
        <v>21</v>
      </c>
      <c r="E62" s="42"/>
      <c r="F62" s="43"/>
      <c r="G62" s="42"/>
      <c r="H62" s="43"/>
      <c r="I62" s="44">
        <v>2500</v>
      </c>
      <c r="J62" s="44"/>
      <c r="K62" s="12"/>
    </row>
    <row r="63" spans="1:11" x14ac:dyDescent="0.2">
      <c r="A63" s="1" t="s">
        <v>3</v>
      </c>
      <c r="B63" s="33" t="s">
        <v>883</v>
      </c>
      <c r="C63" s="34" t="s">
        <v>886</v>
      </c>
      <c r="D63" s="35" t="s">
        <v>887</v>
      </c>
      <c r="E63" s="36">
        <v>450</v>
      </c>
      <c r="F63" s="37">
        <v>0</v>
      </c>
      <c r="G63" s="36">
        <v>0</v>
      </c>
      <c r="H63" s="37">
        <v>0</v>
      </c>
      <c r="I63" s="38">
        <v>450</v>
      </c>
      <c r="J63" s="38">
        <f>E63-(F63+H63+I63)</f>
        <v>0</v>
      </c>
      <c r="K63" s="12"/>
    </row>
    <row r="64" spans="1:11" x14ac:dyDescent="0.2">
      <c r="A64" s="1" t="s">
        <v>3</v>
      </c>
      <c r="B64" s="39"/>
      <c r="C64" s="40"/>
      <c r="D64" s="41" t="s">
        <v>21</v>
      </c>
      <c r="E64" s="42"/>
      <c r="F64" s="43"/>
      <c r="G64" s="42"/>
      <c r="H64" s="43"/>
      <c r="I64" s="44">
        <v>450</v>
      </c>
      <c r="J64" s="44"/>
      <c r="K64" s="12"/>
    </row>
    <row r="65" spans="1:11" x14ac:dyDescent="0.2">
      <c r="A65" s="1" t="s">
        <v>3</v>
      </c>
      <c r="B65" s="33" t="s">
        <v>888</v>
      </c>
      <c r="C65" s="34" t="s">
        <v>889</v>
      </c>
      <c r="D65" s="35" t="s">
        <v>890</v>
      </c>
      <c r="E65" s="36">
        <v>89310</v>
      </c>
      <c r="F65" s="37">
        <v>3229.33</v>
      </c>
      <c r="G65" s="36">
        <v>0</v>
      </c>
      <c r="H65" s="37">
        <v>0</v>
      </c>
      <c r="I65" s="38">
        <v>10000</v>
      </c>
      <c r="J65" s="38">
        <f>E65-(F65+H65+I65)</f>
        <v>76080.67</v>
      </c>
      <c r="K65" s="12"/>
    </row>
    <row r="66" spans="1:11" ht="13.5" thickBot="1" x14ac:dyDescent="0.25">
      <c r="A66" s="1" t="s">
        <v>3</v>
      </c>
      <c r="B66" s="39"/>
      <c r="C66" s="40"/>
      <c r="D66" s="41" t="s">
        <v>21</v>
      </c>
      <c r="E66" s="42"/>
      <c r="F66" s="43"/>
      <c r="G66" s="42"/>
      <c r="H66" s="43"/>
      <c r="I66" s="44">
        <v>10000</v>
      </c>
      <c r="J66" s="44"/>
      <c r="K66" s="12"/>
    </row>
    <row r="67" spans="1:11" ht="13.5" thickBot="1" x14ac:dyDescent="0.25">
      <c r="A67" s="1" t="s">
        <v>3</v>
      </c>
      <c r="B67" s="28" t="s">
        <v>90</v>
      </c>
      <c r="C67" s="29"/>
      <c r="D67" s="30"/>
      <c r="E67" s="31">
        <v>2816459</v>
      </c>
      <c r="F67" s="32">
        <v>113408.85</v>
      </c>
      <c r="G67" s="31">
        <v>332094</v>
      </c>
      <c r="H67" s="32">
        <v>509316</v>
      </c>
      <c r="I67" s="32">
        <v>533391</v>
      </c>
      <c r="J67" s="32">
        <v>1660343.15</v>
      </c>
      <c r="K67" s="12"/>
    </row>
    <row r="68" spans="1:11" ht="13.5" thickBot="1" x14ac:dyDescent="0.25">
      <c r="A68" s="1" t="s">
        <v>3</v>
      </c>
      <c r="B68" s="45"/>
      <c r="C68" s="46"/>
      <c r="D68" s="47" t="s">
        <v>91</v>
      </c>
      <c r="E68" s="48">
        <f>SUM(E12:E67)/2</f>
        <v>2816459</v>
      </c>
      <c r="F68" s="49">
        <f>SUM(F12:F67)/2</f>
        <v>113408.85</v>
      </c>
      <c r="G68" s="48">
        <f>SUM(G12:G67)/2</f>
        <v>332094</v>
      </c>
      <c r="H68" s="50">
        <f>SUM(H12:H67)/2</f>
        <v>509316</v>
      </c>
      <c r="I68" s="50">
        <f>SUM(I12:I67)/3</f>
        <v>533391</v>
      </c>
      <c r="J68" s="50">
        <f>E68-(F68+H68+I68)</f>
        <v>1660343.15</v>
      </c>
      <c r="K68" s="51"/>
    </row>
    <row r="69" spans="1:11" x14ac:dyDescent="0.2">
      <c r="A69" s="1" t="s">
        <v>3</v>
      </c>
      <c r="C69" s="13"/>
      <c r="E69" s="12"/>
      <c r="F69" s="12"/>
      <c r="G69" s="12"/>
      <c r="H69" s="12"/>
      <c r="I69" s="12"/>
      <c r="J69" s="12"/>
      <c r="K69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1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3:K81"/>
  <sheetViews>
    <sheetView showGridLines="0" zoomScaleNormal="100" workbookViewId="0"/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4" customWidth="1"/>
    <col min="12" max="256" width="9.140625" style="5"/>
    <col min="257" max="257" width="5.7109375" style="5" customWidth="1"/>
    <col min="258" max="258" width="26.140625" style="5" customWidth="1"/>
    <col min="259" max="259" width="8.7109375" style="5" customWidth="1"/>
    <col min="260" max="260" width="37.140625" style="5" customWidth="1"/>
    <col min="261" max="267" width="15" style="5" customWidth="1"/>
    <col min="268" max="512" width="9.140625" style="5"/>
    <col min="513" max="513" width="5.7109375" style="5" customWidth="1"/>
    <col min="514" max="514" width="26.140625" style="5" customWidth="1"/>
    <col min="515" max="515" width="8.7109375" style="5" customWidth="1"/>
    <col min="516" max="516" width="37.140625" style="5" customWidth="1"/>
    <col min="517" max="523" width="15" style="5" customWidth="1"/>
    <col min="524" max="768" width="9.140625" style="5"/>
    <col min="769" max="769" width="5.7109375" style="5" customWidth="1"/>
    <col min="770" max="770" width="26.140625" style="5" customWidth="1"/>
    <col min="771" max="771" width="8.7109375" style="5" customWidth="1"/>
    <col min="772" max="772" width="37.140625" style="5" customWidth="1"/>
    <col min="773" max="779" width="15" style="5" customWidth="1"/>
    <col min="780" max="1024" width="9.140625" style="5"/>
    <col min="1025" max="1025" width="5.7109375" style="5" customWidth="1"/>
    <col min="1026" max="1026" width="26.140625" style="5" customWidth="1"/>
    <col min="1027" max="1027" width="8.7109375" style="5" customWidth="1"/>
    <col min="1028" max="1028" width="37.140625" style="5" customWidth="1"/>
    <col min="1029" max="1035" width="15" style="5" customWidth="1"/>
    <col min="1036" max="1280" width="9.140625" style="5"/>
    <col min="1281" max="1281" width="5.7109375" style="5" customWidth="1"/>
    <col min="1282" max="1282" width="26.140625" style="5" customWidth="1"/>
    <col min="1283" max="1283" width="8.7109375" style="5" customWidth="1"/>
    <col min="1284" max="1284" width="37.140625" style="5" customWidth="1"/>
    <col min="1285" max="1291" width="15" style="5" customWidth="1"/>
    <col min="1292" max="1536" width="9.140625" style="5"/>
    <col min="1537" max="1537" width="5.7109375" style="5" customWidth="1"/>
    <col min="1538" max="1538" width="26.140625" style="5" customWidth="1"/>
    <col min="1539" max="1539" width="8.7109375" style="5" customWidth="1"/>
    <col min="1540" max="1540" width="37.140625" style="5" customWidth="1"/>
    <col min="1541" max="1547" width="15" style="5" customWidth="1"/>
    <col min="1548" max="1792" width="9.140625" style="5"/>
    <col min="1793" max="1793" width="5.7109375" style="5" customWidth="1"/>
    <col min="1794" max="1794" width="26.140625" style="5" customWidth="1"/>
    <col min="1795" max="1795" width="8.7109375" style="5" customWidth="1"/>
    <col min="1796" max="1796" width="37.140625" style="5" customWidth="1"/>
    <col min="1797" max="1803" width="15" style="5" customWidth="1"/>
    <col min="1804" max="2048" width="9.140625" style="5"/>
    <col min="2049" max="2049" width="5.7109375" style="5" customWidth="1"/>
    <col min="2050" max="2050" width="26.140625" style="5" customWidth="1"/>
    <col min="2051" max="2051" width="8.7109375" style="5" customWidth="1"/>
    <col min="2052" max="2052" width="37.140625" style="5" customWidth="1"/>
    <col min="2053" max="2059" width="15" style="5" customWidth="1"/>
    <col min="2060" max="2304" width="9.140625" style="5"/>
    <col min="2305" max="2305" width="5.7109375" style="5" customWidth="1"/>
    <col min="2306" max="2306" width="26.140625" style="5" customWidth="1"/>
    <col min="2307" max="2307" width="8.7109375" style="5" customWidth="1"/>
    <col min="2308" max="2308" width="37.140625" style="5" customWidth="1"/>
    <col min="2309" max="2315" width="15" style="5" customWidth="1"/>
    <col min="2316" max="2560" width="9.140625" style="5"/>
    <col min="2561" max="2561" width="5.7109375" style="5" customWidth="1"/>
    <col min="2562" max="2562" width="26.140625" style="5" customWidth="1"/>
    <col min="2563" max="2563" width="8.7109375" style="5" customWidth="1"/>
    <col min="2564" max="2564" width="37.140625" style="5" customWidth="1"/>
    <col min="2565" max="2571" width="15" style="5" customWidth="1"/>
    <col min="2572" max="2816" width="9.140625" style="5"/>
    <col min="2817" max="2817" width="5.7109375" style="5" customWidth="1"/>
    <col min="2818" max="2818" width="26.140625" style="5" customWidth="1"/>
    <col min="2819" max="2819" width="8.7109375" style="5" customWidth="1"/>
    <col min="2820" max="2820" width="37.140625" style="5" customWidth="1"/>
    <col min="2821" max="2827" width="15" style="5" customWidth="1"/>
    <col min="2828" max="3072" width="9.140625" style="5"/>
    <col min="3073" max="3073" width="5.7109375" style="5" customWidth="1"/>
    <col min="3074" max="3074" width="26.140625" style="5" customWidth="1"/>
    <col min="3075" max="3075" width="8.7109375" style="5" customWidth="1"/>
    <col min="3076" max="3076" width="37.140625" style="5" customWidth="1"/>
    <col min="3077" max="3083" width="15" style="5" customWidth="1"/>
    <col min="3084" max="3328" width="9.140625" style="5"/>
    <col min="3329" max="3329" width="5.7109375" style="5" customWidth="1"/>
    <col min="3330" max="3330" width="26.140625" style="5" customWidth="1"/>
    <col min="3331" max="3331" width="8.7109375" style="5" customWidth="1"/>
    <col min="3332" max="3332" width="37.140625" style="5" customWidth="1"/>
    <col min="3333" max="3339" width="15" style="5" customWidth="1"/>
    <col min="3340" max="3584" width="9.140625" style="5"/>
    <col min="3585" max="3585" width="5.7109375" style="5" customWidth="1"/>
    <col min="3586" max="3586" width="26.140625" style="5" customWidth="1"/>
    <col min="3587" max="3587" width="8.7109375" style="5" customWidth="1"/>
    <col min="3588" max="3588" width="37.140625" style="5" customWidth="1"/>
    <col min="3589" max="3595" width="15" style="5" customWidth="1"/>
    <col min="3596" max="3840" width="9.140625" style="5"/>
    <col min="3841" max="3841" width="5.7109375" style="5" customWidth="1"/>
    <col min="3842" max="3842" width="26.140625" style="5" customWidth="1"/>
    <col min="3843" max="3843" width="8.7109375" style="5" customWidth="1"/>
    <col min="3844" max="3844" width="37.140625" style="5" customWidth="1"/>
    <col min="3845" max="3851" width="15" style="5" customWidth="1"/>
    <col min="3852" max="4096" width="9.140625" style="5"/>
    <col min="4097" max="4097" width="5.7109375" style="5" customWidth="1"/>
    <col min="4098" max="4098" width="26.140625" style="5" customWidth="1"/>
    <col min="4099" max="4099" width="8.7109375" style="5" customWidth="1"/>
    <col min="4100" max="4100" width="37.140625" style="5" customWidth="1"/>
    <col min="4101" max="4107" width="15" style="5" customWidth="1"/>
    <col min="4108" max="4352" width="9.140625" style="5"/>
    <col min="4353" max="4353" width="5.7109375" style="5" customWidth="1"/>
    <col min="4354" max="4354" width="26.140625" style="5" customWidth="1"/>
    <col min="4355" max="4355" width="8.7109375" style="5" customWidth="1"/>
    <col min="4356" max="4356" width="37.140625" style="5" customWidth="1"/>
    <col min="4357" max="4363" width="15" style="5" customWidth="1"/>
    <col min="4364" max="4608" width="9.140625" style="5"/>
    <col min="4609" max="4609" width="5.7109375" style="5" customWidth="1"/>
    <col min="4610" max="4610" width="26.140625" style="5" customWidth="1"/>
    <col min="4611" max="4611" width="8.7109375" style="5" customWidth="1"/>
    <col min="4612" max="4612" width="37.140625" style="5" customWidth="1"/>
    <col min="4613" max="4619" width="15" style="5" customWidth="1"/>
    <col min="4620" max="4864" width="9.140625" style="5"/>
    <col min="4865" max="4865" width="5.7109375" style="5" customWidth="1"/>
    <col min="4866" max="4866" width="26.140625" style="5" customWidth="1"/>
    <col min="4867" max="4867" width="8.7109375" style="5" customWidth="1"/>
    <col min="4868" max="4868" width="37.140625" style="5" customWidth="1"/>
    <col min="4869" max="4875" width="15" style="5" customWidth="1"/>
    <col min="4876" max="5120" width="9.140625" style="5"/>
    <col min="5121" max="5121" width="5.7109375" style="5" customWidth="1"/>
    <col min="5122" max="5122" width="26.140625" style="5" customWidth="1"/>
    <col min="5123" max="5123" width="8.7109375" style="5" customWidth="1"/>
    <col min="5124" max="5124" width="37.140625" style="5" customWidth="1"/>
    <col min="5125" max="5131" width="15" style="5" customWidth="1"/>
    <col min="5132" max="5376" width="9.140625" style="5"/>
    <col min="5377" max="5377" width="5.7109375" style="5" customWidth="1"/>
    <col min="5378" max="5378" width="26.140625" style="5" customWidth="1"/>
    <col min="5379" max="5379" width="8.7109375" style="5" customWidth="1"/>
    <col min="5380" max="5380" width="37.140625" style="5" customWidth="1"/>
    <col min="5381" max="5387" width="15" style="5" customWidth="1"/>
    <col min="5388" max="5632" width="9.140625" style="5"/>
    <col min="5633" max="5633" width="5.7109375" style="5" customWidth="1"/>
    <col min="5634" max="5634" width="26.140625" style="5" customWidth="1"/>
    <col min="5635" max="5635" width="8.7109375" style="5" customWidth="1"/>
    <col min="5636" max="5636" width="37.140625" style="5" customWidth="1"/>
    <col min="5637" max="5643" width="15" style="5" customWidth="1"/>
    <col min="5644" max="5888" width="9.140625" style="5"/>
    <col min="5889" max="5889" width="5.7109375" style="5" customWidth="1"/>
    <col min="5890" max="5890" width="26.140625" style="5" customWidth="1"/>
    <col min="5891" max="5891" width="8.7109375" style="5" customWidth="1"/>
    <col min="5892" max="5892" width="37.140625" style="5" customWidth="1"/>
    <col min="5893" max="5899" width="15" style="5" customWidth="1"/>
    <col min="5900" max="6144" width="9.140625" style="5"/>
    <col min="6145" max="6145" width="5.7109375" style="5" customWidth="1"/>
    <col min="6146" max="6146" width="26.140625" style="5" customWidth="1"/>
    <col min="6147" max="6147" width="8.7109375" style="5" customWidth="1"/>
    <col min="6148" max="6148" width="37.140625" style="5" customWidth="1"/>
    <col min="6149" max="6155" width="15" style="5" customWidth="1"/>
    <col min="6156" max="6400" width="9.140625" style="5"/>
    <col min="6401" max="6401" width="5.7109375" style="5" customWidth="1"/>
    <col min="6402" max="6402" width="26.140625" style="5" customWidth="1"/>
    <col min="6403" max="6403" width="8.7109375" style="5" customWidth="1"/>
    <col min="6404" max="6404" width="37.140625" style="5" customWidth="1"/>
    <col min="6405" max="6411" width="15" style="5" customWidth="1"/>
    <col min="6412" max="6656" width="9.140625" style="5"/>
    <col min="6657" max="6657" width="5.7109375" style="5" customWidth="1"/>
    <col min="6658" max="6658" width="26.140625" style="5" customWidth="1"/>
    <col min="6659" max="6659" width="8.7109375" style="5" customWidth="1"/>
    <col min="6660" max="6660" width="37.140625" style="5" customWidth="1"/>
    <col min="6661" max="6667" width="15" style="5" customWidth="1"/>
    <col min="6668" max="6912" width="9.140625" style="5"/>
    <col min="6913" max="6913" width="5.7109375" style="5" customWidth="1"/>
    <col min="6914" max="6914" width="26.140625" style="5" customWidth="1"/>
    <col min="6915" max="6915" width="8.7109375" style="5" customWidth="1"/>
    <col min="6916" max="6916" width="37.140625" style="5" customWidth="1"/>
    <col min="6917" max="6923" width="15" style="5" customWidth="1"/>
    <col min="6924" max="7168" width="9.140625" style="5"/>
    <col min="7169" max="7169" width="5.7109375" style="5" customWidth="1"/>
    <col min="7170" max="7170" width="26.140625" style="5" customWidth="1"/>
    <col min="7171" max="7171" width="8.7109375" style="5" customWidth="1"/>
    <col min="7172" max="7172" width="37.140625" style="5" customWidth="1"/>
    <col min="7173" max="7179" width="15" style="5" customWidth="1"/>
    <col min="7180" max="7424" width="9.140625" style="5"/>
    <col min="7425" max="7425" width="5.7109375" style="5" customWidth="1"/>
    <col min="7426" max="7426" width="26.140625" style="5" customWidth="1"/>
    <col min="7427" max="7427" width="8.7109375" style="5" customWidth="1"/>
    <col min="7428" max="7428" width="37.140625" style="5" customWidth="1"/>
    <col min="7429" max="7435" width="15" style="5" customWidth="1"/>
    <col min="7436" max="7680" width="9.140625" style="5"/>
    <col min="7681" max="7681" width="5.7109375" style="5" customWidth="1"/>
    <col min="7682" max="7682" width="26.140625" style="5" customWidth="1"/>
    <col min="7683" max="7683" width="8.7109375" style="5" customWidth="1"/>
    <col min="7684" max="7684" width="37.140625" style="5" customWidth="1"/>
    <col min="7685" max="7691" width="15" style="5" customWidth="1"/>
    <col min="7692" max="7936" width="9.140625" style="5"/>
    <col min="7937" max="7937" width="5.7109375" style="5" customWidth="1"/>
    <col min="7938" max="7938" width="26.140625" style="5" customWidth="1"/>
    <col min="7939" max="7939" width="8.7109375" style="5" customWidth="1"/>
    <col min="7940" max="7940" width="37.140625" style="5" customWidth="1"/>
    <col min="7941" max="7947" width="15" style="5" customWidth="1"/>
    <col min="7948" max="8192" width="9.140625" style="5"/>
    <col min="8193" max="8193" width="5.7109375" style="5" customWidth="1"/>
    <col min="8194" max="8194" width="26.140625" style="5" customWidth="1"/>
    <col min="8195" max="8195" width="8.7109375" style="5" customWidth="1"/>
    <col min="8196" max="8196" width="37.140625" style="5" customWidth="1"/>
    <col min="8197" max="8203" width="15" style="5" customWidth="1"/>
    <col min="8204" max="8448" width="9.140625" style="5"/>
    <col min="8449" max="8449" width="5.7109375" style="5" customWidth="1"/>
    <col min="8450" max="8450" width="26.140625" style="5" customWidth="1"/>
    <col min="8451" max="8451" width="8.7109375" style="5" customWidth="1"/>
    <col min="8452" max="8452" width="37.140625" style="5" customWidth="1"/>
    <col min="8453" max="8459" width="15" style="5" customWidth="1"/>
    <col min="8460" max="8704" width="9.140625" style="5"/>
    <col min="8705" max="8705" width="5.7109375" style="5" customWidth="1"/>
    <col min="8706" max="8706" width="26.140625" style="5" customWidth="1"/>
    <col min="8707" max="8707" width="8.7109375" style="5" customWidth="1"/>
    <col min="8708" max="8708" width="37.140625" style="5" customWidth="1"/>
    <col min="8709" max="8715" width="15" style="5" customWidth="1"/>
    <col min="8716" max="8960" width="9.140625" style="5"/>
    <col min="8961" max="8961" width="5.7109375" style="5" customWidth="1"/>
    <col min="8962" max="8962" width="26.140625" style="5" customWidth="1"/>
    <col min="8963" max="8963" width="8.7109375" style="5" customWidth="1"/>
    <col min="8964" max="8964" width="37.140625" style="5" customWidth="1"/>
    <col min="8965" max="8971" width="15" style="5" customWidth="1"/>
    <col min="8972" max="9216" width="9.140625" style="5"/>
    <col min="9217" max="9217" width="5.7109375" style="5" customWidth="1"/>
    <col min="9218" max="9218" width="26.140625" style="5" customWidth="1"/>
    <col min="9219" max="9219" width="8.7109375" style="5" customWidth="1"/>
    <col min="9220" max="9220" width="37.140625" style="5" customWidth="1"/>
    <col min="9221" max="9227" width="15" style="5" customWidth="1"/>
    <col min="9228" max="9472" width="9.140625" style="5"/>
    <col min="9473" max="9473" width="5.7109375" style="5" customWidth="1"/>
    <col min="9474" max="9474" width="26.140625" style="5" customWidth="1"/>
    <col min="9475" max="9475" width="8.7109375" style="5" customWidth="1"/>
    <col min="9476" max="9476" width="37.140625" style="5" customWidth="1"/>
    <col min="9477" max="9483" width="15" style="5" customWidth="1"/>
    <col min="9484" max="9728" width="9.140625" style="5"/>
    <col min="9729" max="9729" width="5.7109375" style="5" customWidth="1"/>
    <col min="9730" max="9730" width="26.140625" style="5" customWidth="1"/>
    <col min="9731" max="9731" width="8.7109375" style="5" customWidth="1"/>
    <col min="9732" max="9732" width="37.140625" style="5" customWidth="1"/>
    <col min="9733" max="9739" width="15" style="5" customWidth="1"/>
    <col min="9740" max="9984" width="9.140625" style="5"/>
    <col min="9985" max="9985" width="5.7109375" style="5" customWidth="1"/>
    <col min="9986" max="9986" width="26.140625" style="5" customWidth="1"/>
    <col min="9987" max="9987" width="8.7109375" style="5" customWidth="1"/>
    <col min="9988" max="9988" width="37.140625" style="5" customWidth="1"/>
    <col min="9989" max="9995" width="15" style="5" customWidth="1"/>
    <col min="9996" max="10240" width="9.140625" style="5"/>
    <col min="10241" max="10241" width="5.7109375" style="5" customWidth="1"/>
    <col min="10242" max="10242" width="26.140625" style="5" customWidth="1"/>
    <col min="10243" max="10243" width="8.7109375" style="5" customWidth="1"/>
    <col min="10244" max="10244" width="37.140625" style="5" customWidth="1"/>
    <col min="10245" max="10251" width="15" style="5" customWidth="1"/>
    <col min="10252" max="10496" width="9.140625" style="5"/>
    <col min="10497" max="10497" width="5.7109375" style="5" customWidth="1"/>
    <col min="10498" max="10498" width="26.140625" style="5" customWidth="1"/>
    <col min="10499" max="10499" width="8.7109375" style="5" customWidth="1"/>
    <col min="10500" max="10500" width="37.140625" style="5" customWidth="1"/>
    <col min="10501" max="10507" width="15" style="5" customWidth="1"/>
    <col min="10508" max="10752" width="9.140625" style="5"/>
    <col min="10753" max="10753" width="5.7109375" style="5" customWidth="1"/>
    <col min="10754" max="10754" width="26.140625" style="5" customWidth="1"/>
    <col min="10755" max="10755" width="8.7109375" style="5" customWidth="1"/>
    <col min="10756" max="10756" width="37.140625" style="5" customWidth="1"/>
    <col min="10757" max="10763" width="15" style="5" customWidth="1"/>
    <col min="10764" max="11008" width="9.140625" style="5"/>
    <col min="11009" max="11009" width="5.7109375" style="5" customWidth="1"/>
    <col min="11010" max="11010" width="26.140625" style="5" customWidth="1"/>
    <col min="11011" max="11011" width="8.7109375" style="5" customWidth="1"/>
    <col min="11012" max="11012" width="37.140625" style="5" customWidth="1"/>
    <col min="11013" max="11019" width="15" style="5" customWidth="1"/>
    <col min="11020" max="11264" width="9.140625" style="5"/>
    <col min="11265" max="11265" width="5.7109375" style="5" customWidth="1"/>
    <col min="11266" max="11266" width="26.140625" style="5" customWidth="1"/>
    <col min="11267" max="11267" width="8.7109375" style="5" customWidth="1"/>
    <col min="11268" max="11268" width="37.140625" style="5" customWidth="1"/>
    <col min="11269" max="11275" width="15" style="5" customWidth="1"/>
    <col min="11276" max="11520" width="9.140625" style="5"/>
    <col min="11521" max="11521" width="5.7109375" style="5" customWidth="1"/>
    <col min="11522" max="11522" width="26.140625" style="5" customWidth="1"/>
    <col min="11523" max="11523" width="8.7109375" style="5" customWidth="1"/>
    <col min="11524" max="11524" width="37.140625" style="5" customWidth="1"/>
    <col min="11525" max="11531" width="15" style="5" customWidth="1"/>
    <col min="11532" max="11776" width="9.140625" style="5"/>
    <col min="11777" max="11777" width="5.7109375" style="5" customWidth="1"/>
    <col min="11778" max="11778" width="26.140625" style="5" customWidth="1"/>
    <col min="11779" max="11779" width="8.7109375" style="5" customWidth="1"/>
    <col min="11780" max="11780" width="37.140625" style="5" customWidth="1"/>
    <col min="11781" max="11787" width="15" style="5" customWidth="1"/>
    <col min="11788" max="12032" width="9.140625" style="5"/>
    <col min="12033" max="12033" width="5.7109375" style="5" customWidth="1"/>
    <col min="12034" max="12034" width="26.140625" style="5" customWidth="1"/>
    <col min="12035" max="12035" width="8.7109375" style="5" customWidth="1"/>
    <col min="12036" max="12036" width="37.140625" style="5" customWidth="1"/>
    <col min="12037" max="12043" width="15" style="5" customWidth="1"/>
    <col min="12044" max="12288" width="9.140625" style="5"/>
    <col min="12289" max="12289" width="5.7109375" style="5" customWidth="1"/>
    <col min="12290" max="12290" width="26.140625" style="5" customWidth="1"/>
    <col min="12291" max="12291" width="8.7109375" style="5" customWidth="1"/>
    <col min="12292" max="12292" width="37.140625" style="5" customWidth="1"/>
    <col min="12293" max="12299" width="15" style="5" customWidth="1"/>
    <col min="12300" max="12544" width="9.140625" style="5"/>
    <col min="12545" max="12545" width="5.7109375" style="5" customWidth="1"/>
    <col min="12546" max="12546" width="26.140625" style="5" customWidth="1"/>
    <col min="12547" max="12547" width="8.7109375" style="5" customWidth="1"/>
    <col min="12548" max="12548" width="37.140625" style="5" customWidth="1"/>
    <col min="12549" max="12555" width="15" style="5" customWidth="1"/>
    <col min="12556" max="12800" width="9.140625" style="5"/>
    <col min="12801" max="12801" width="5.7109375" style="5" customWidth="1"/>
    <col min="12802" max="12802" width="26.140625" style="5" customWidth="1"/>
    <col min="12803" max="12803" width="8.7109375" style="5" customWidth="1"/>
    <col min="12804" max="12804" width="37.140625" style="5" customWidth="1"/>
    <col min="12805" max="12811" width="15" style="5" customWidth="1"/>
    <col min="12812" max="13056" width="9.140625" style="5"/>
    <col min="13057" max="13057" width="5.7109375" style="5" customWidth="1"/>
    <col min="13058" max="13058" width="26.140625" style="5" customWidth="1"/>
    <col min="13059" max="13059" width="8.7109375" style="5" customWidth="1"/>
    <col min="13060" max="13060" width="37.140625" style="5" customWidth="1"/>
    <col min="13061" max="13067" width="15" style="5" customWidth="1"/>
    <col min="13068" max="13312" width="9.140625" style="5"/>
    <col min="13313" max="13313" width="5.7109375" style="5" customWidth="1"/>
    <col min="13314" max="13314" width="26.140625" style="5" customWidth="1"/>
    <col min="13315" max="13315" width="8.7109375" style="5" customWidth="1"/>
    <col min="13316" max="13316" width="37.140625" style="5" customWidth="1"/>
    <col min="13317" max="13323" width="15" style="5" customWidth="1"/>
    <col min="13324" max="13568" width="9.140625" style="5"/>
    <col min="13569" max="13569" width="5.7109375" style="5" customWidth="1"/>
    <col min="13570" max="13570" width="26.140625" style="5" customWidth="1"/>
    <col min="13571" max="13571" width="8.7109375" style="5" customWidth="1"/>
    <col min="13572" max="13572" width="37.140625" style="5" customWidth="1"/>
    <col min="13573" max="13579" width="15" style="5" customWidth="1"/>
    <col min="13580" max="13824" width="9.140625" style="5"/>
    <col min="13825" max="13825" width="5.7109375" style="5" customWidth="1"/>
    <col min="13826" max="13826" width="26.140625" style="5" customWidth="1"/>
    <col min="13827" max="13827" width="8.7109375" style="5" customWidth="1"/>
    <col min="13828" max="13828" width="37.140625" style="5" customWidth="1"/>
    <col min="13829" max="13835" width="15" style="5" customWidth="1"/>
    <col min="13836" max="14080" width="9.140625" style="5"/>
    <col min="14081" max="14081" width="5.7109375" style="5" customWidth="1"/>
    <col min="14082" max="14082" width="26.140625" style="5" customWidth="1"/>
    <col min="14083" max="14083" width="8.7109375" style="5" customWidth="1"/>
    <col min="14084" max="14084" width="37.140625" style="5" customWidth="1"/>
    <col min="14085" max="14091" width="15" style="5" customWidth="1"/>
    <col min="14092" max="14336" width="9.140625" style="5"/>
    <col min="14337" max="14337" width="5.7109375" style="5" customWidth="1"/>
    <col min="14338" max="14338" width="26.140625" style="5" customWidth="1"/>
    <col min="14339" max="14339" width="8.7109375" style="5" customWidth="1"/>
    <col min="14340" max="14340" width="37.140625" style="5" customWidth="1"/>
    <col min="14341" max="14347" width="15" style="5" customWidth="1"/>
    <col min="14348" max="14592" width="9.140625" style="5"/>
    <col min="14593" max="14593" width="5.7109375" style="5" customWidth="1"/>
    <col min="14594" max="14594" width="26.140625" style="5" customWidth="1"/>
    <col min="14595" max="14595" width="8.7109375" style="5" customWidth="1"/>
    <col min="14596" max="14596" width="37.140625" style="5" customWidth="1"/>
    <col min="14597" max="14603" width="15" style="5" customWidth="1"/>
    <col min="14604" max="14848" width="9.140625" style="5"/>
    <col min="14849" max="14849" width="5.7109375" style="5" customWidth="1"/>
    <col min="14850" max="14850" width="26.140625" style="5" customWidth="1"/>
    <col min="14851" max="14851" width="8.7109375" style="5" customWidth="1"/>
    <col min="14852" max="14852" width="37.140625" style="5" customWidth="1"/>
    <col min="14853" max="14859" width="15" style="5" customWidth="1"/>
    <col min="14860" max="15104" width="9.140625" style="5"/>
    <col min="15105" max="15105" width="5.7109375" style="5" customWidth="1"/>
    <col min="15106" max="15106" width="26.140625" style="5" customWidth="1"/>
    <col min="15107" max="15107" width="8.7109375" style="5" customWidth="1"/>
    <col min="15108" max="15108" width="37.140625" style="5" customWidth="1"/>
    <col min="15109" max="15115" width="15" style="5" customWidth="1"/>
    <col min="15116" max="15360" width="9.140625" style="5"/>
    <col min="15361" max="15361" width="5.7109375" style="5" customWidth="1"/>
    <col min="15362" max="15362" width="26.140625" style="5" customWidth="1"/>
    <col min="15363" max="15363" width="8.7109375" style="5" customWidth="1"/>
    <col min="15364" max="15364" width="37.140625" style="5" customWidth="1"/>
    <col min="15365" max="15371" width="15" style="5" customWidth="1"/>
    <col min="15372" max="15616" width="9.140625" style="5"/>
    <col min="15617" max="15617" width="5.7109375" style="5" customWidth="1"/>
    <col min="15618" max="15618" width="26.140625" style="5" customWidth="1"/>
    <col min="15619" max="15619" width="8.7109375" style="5" customWidth="1"/>
    <col min="15620" max="15620" width="37.140625" style="5" customWidth="1"/>
    <col min="15621" max="15627" width="15" style="5" customWidth="1"/>
    <col min="15628" max="15872" width="9.140625" style="5"/>
    <col min="15873" max="15873" width="5.7109375" style="5" customWidth="1"/>
    <col min="15874" max="15874" width="26.140625" style="5" customWidth="1"/>
    <col min="15875" max="15875" width="8.7109375" style="5" customWidth="1"/>
    <col min="15876" max="15876" width="37.140625" style="5" customWidth="1"/>
    <col min="15877" max="15883" width="15" style="5" customWidth="1"/>
    <col min="15884" max="16128" width="9.140625" style="5"/>
    <col min="16129" max="16129" width="5.7109375" style="5" customWidth="1"/>
    <col min="16130" max="16130" width="26.140625" style="5" customWidth="1"/>
    <col min="16131" max="16131" width="8.7109375" style="5" customWidth="1"/>
    <col min="16132" max="16132" width="37.140625" style="5" customWidth="1"/>
    <col min="16133" max="16139" width="15" style="5" customWidth="1"/>
    <col min="16140" max="16384" width="9.140625" style="5"/>
  </cols>
  <sheetData>
    <row r="3" spans="1:11" x14ac:dyDescent="0.2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8" x14ac:dyDescent="0.25">
      <c r="A7" s="6" t="s">
        <v>3</v>
      </c>
      <c r="B7" s="7" t="s">
        <v>891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5" thickBot="1" x14ac:dyDescent="0.25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25">
      <c r="A9" s="1" t="s">
        <v>3</v>
      </c>
      <c r="B9" s="14"/>
      <c r="C9" s="15"/>
      <c r="D9" s="16" t="s">
        <v>5</v>
      </c>
      <c r="E9" s="138" t="s">
        <v>6</v>
      </c>
      <c r="F9" s="139"/>
      <c r="G9" s="138" t="s">
        <v>7</v>
      </c>
      <c r="H9" s="139"/>
      <c r="I9" s="17"/>
      <c r="J9" s="17"/>
      <c r="K9" s="12"/>
    </row>
    <row r="10" spans="1:11" ht="34.5" customHeight="1" x14ac:dyDescent="0.2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25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5" thickBot="1" x14ac:dyDescent="0.25">
      <c r="A12" s="1" t="s">
        <v>3</v>
      </c>
      <c r="B12" s="28" t="s">
        <v>892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">
      <c r="A13" s="1" t="s">
        <v>3</v>
      </c>
      <c r="B13" s="33" t="s">
        <v>893</v>
      </c>
      <c r="C13" s="34" t="s">
        <v>894</v>
      </c>
      <c r="D13" s="35" t="s">
        <v>895</v>
      </c>
      <c r="E13" s="36">
        <v>280000</v>
      </c>
      <c r="F13" s="37">
        <v>5080.72</v>
      </c>
      <c r="G13" s="36">
        <v>0</v>
      </c>
      <c r="H13" s="37">
        <v>0</v>
      </c>
      <c r="I13" s="38">
        <v>10000</v>
      </c>
      <c r="J13" s="38">
        <f>E13-(F13+H13+I13)</f>
        <v>264919.28000000003</v>
      </c>
      <c r="K13" s="12"/>
    </row>
    <row r="14" spans="1:11" ht="13.5" thickBot="1" x14ac:dyDescent="0.25">
      <c r="A14" s="1" t="s">
        <v>3</v>
      </c>
      <c r="B14" s="39"/>
      <c r="C14" s="40"/>
      <c r="D14" s="41" t="s">
        <v>21</v>
      </c>
      <c r="E14" s="42"/>
      <c r="F14" s="43"/>
      <c r="G14" s="42"/>
      <c r="H14" s="43"/>
      <c r="I14" s="44">
        <v>10000</v>
      </c>
      <c r="J14" s="44"/>
      <c r="K14" s="12"/>
    </row>
    <row r="15" spans="1:11" ht="13.5" thickBot="1" x14ac:dyDescent="0.25">
      <c r="A15" s="1" t="s">
        <v>3</v>
      </c>
      <c r="B15" s="28" t="s">
        <v>896</v>
      </c>
      <c r="C15" s="29"/>
      <c r="D15" s="30"/>
      <c r="E15" s="31">
        <v>280000</v>
      </c>
      <c r="F15" s="32">
        <v>5080.72</v>
      </c>
      <c r="G15" s="31">
        <v>0</v>
      </c>
      <c r="H15" s="32">
        <v>0</v>
      </c>
      <c r="I15" s="32">
        <v>10000</v>
      </c>
      <c r="J15" s="32">
        <v>264919.28000000003</v>
      </c>
      <c r="K15" s="12"/>
    </row>
    <row r="16" spans="1:11" ht="13.5" thickBot="1" x14ac:dyDescent="0.25">
      <c r="A16" s="1" t="s">
        <v>3</v>
      </c>
      <c r="B16" s="28" t="s">
        <v>25</v>
      </c>
      <c r="C16" s="29"/>
      <c r="D16" s="30"/>
      <c r="E16" s="31"/>
      <c r="F16" s="32"/>
      <c r="G16" s="31"/>
      <c r="H16" s="32"/>
      <c r="I16" s="32"/>
      <c r="J16" s="32"/>
      <c r="K16" s="12"/>
    </row>
    <row r="17" spans="1:11" x14ac:dyDescent="0.2">
      <c r="A17" s="1" t="s">
        <v>3</v>
      </c>
      <c r="B17" s="33" t="s">
        <v>93</v>
      </c>
      <c r="C17" s="34" t="s">
        <v>897</v>
      </c>
      <c r="D17" s="35" t="s">
        <v>898</v>
      </c>
      <c r="E17" s="36">
        <v>1022890</v>
      </c>
      <c r="F17" s="37">
        <v>141578.69</v>
      </c>
      <c r="G17" s="36">
        <v>280000</v>
      </c>
      <c r="H17" s="37">
        <v>321420</v>
      </c>
      <c r="I17" s="38">
        <v>324000</v>
      </c>
      <c r="J17" s="38">
        <f>E17-(F17+H17+I17)</f>
        <v>235891.31000000006</v>
      </c>
      <c r="K17" s="12"/>
    </row>
    <row r="18" spans="1:11" ht="13.5" thickBot="1" x14ac:dyDescent="0.25">
      <c r="A18" s="1" t="s">
        <v>3</v>
      </c>
      <c r="B18" s="39"/>
      <c r="C18" s="40"/>
      <c r="D18" s="41" t="s">
        <v>31</v>
      </c>
      <c r="E18" s="42"/>
      <c r="F18" s="43"/>
      <c r="G18" s="42"/>
      <c r="H18" s="43"/>
      <c r="I18" s="44">
        <v>324000</v>
      </c>
      <c r="J18" s="44"/>
      <c r="K18" s="12"/>
    </row>
    <row r="19" spans="1:11" ht="13.5" thickBot="1" x14ac:dyDescent="0.25">
      <c r="A19" s="1" t="s">
        <v>3</v>
      </c>
      <c r="B19" s="28" t="s">
        <v>80</v>
      </c>
      <c r="C19" s="29"/>
      <c r="D19" s="30"/>
      <c r="E19" s="31">
        <v>1022890</v>
      </c>
      <c r="F19" s="32">
        <v>141578.69</v>
      </c>
      <c r="G19" s="31">
        <v>280000</v>
      </c>
      <c r="H19" s="32">
        <v>321420</v>
      </c>
      <c r="I19" s="32">
        <v>324000</v>
      </c>
      <c r="J19" s="32">
        <v>235891.31</v>
      </c>
      <c r="K19" s="12"/>
    </row>
    <row r="20" spans="1:11" ht="13.5" thickBot="1" x14ac:dyDescent="0.25">
      <c r="A20" s="1" t="s">
        <v>3</v>
      </c>
      <c r="B20" s="28" t="s">
        <v>222</v>
      </c>
      <c r="C20" s="29"/>
      <c r="D20" s="30"/>
      <c r="E20" s="31"/>
      <c r="F20" s="32"/>
      <c r="G20" s="31"/>
      <c r="H20" s="32"/>
      <c r="I20" s="32"/>
      <c r="J20" s="32"/>
      <c r="K20" s="12"/>
    </row>
    <row r="21" spans="1:11" x14ac:dyDescent="0.2">
      <c r="A21" s="1" t="s">
        <v>3</v>
      </c>
      <c r="B21" s="33" t="s">
        <v>899</v>
      </c>
      <c r="C21" s="34" t="s">
        <v>900</v>
      </c>
      <c r="D21" s="35" t="s">
        <v>901</v>
      </c>
      <c r="E21" s="36">
        <v>2300</v>
      </c>
      <c r="F21" s="37">
        <v>0</v>
      </c>
      <c r="G21" s="36">
        <v>0</v>
      </c>
      <c r="H21" s="37">
        <v>0</v>
      </c>
      <c r="I21" s="38">
        <v>1150</v>
      </c>
      <c r="J21" s="38">
        <f>E21-(F21+H21+I21)</f>
        <v>1150</v>
      </c>
      <c r="K21" s="12"/>
    </row>
    <row r="22" spans="1:11" x14ac:dyDescent="0.2">
      <c r="A22" s="1" t="s">
        <v>3</v>
      </c>
      <c r="B22" s="39"/>
      <c r="C22" s="40"/>
      <c r="D22" s="41" t="s">
        <v>21</v>
      </c>
      <c r="E22" s="42"/>
      <c r="F22" s="43"/>
      <c r="G22" s="42"/>
      <c r="H22" s="43"/>
      <c r="I22" s="44">
        <v>1150</v>
      </c>
      <c r="J22" s="44"/>
      <c r="K22" s="12"/>
    </row>
    <row r="23" spans="1:11" x14ac:dyDescent="0.2">
      <c r="A23" s="1" t="s">
        <v>3</v>
      </c>
      <c r="B23" s="33" t="s">
        <v>902</v>
      </c>
      <c r="C23" s="34" t="s">
        <v>903</v>
      </c>
      <c r="D23" s="35" t="s">
        <v>904</v>
      </c>
      <c r="E23" s="36">
        <v>8800</v>
      </c>
      <c r="F23" s="37">
        <v>0</v>
      </c>
      <c r="G23" s="36">
        <v>0</v>
      </c>
      <c r="H23" s="37">
        <v>0</v>
      </c>
      <c r="I23" s="38">
        <v>3500</v>
      </c>
      <c r="J23" s="38">
        <f>E23-(F23+H23+I23)</f>
        <v>5300</v>
      </c>
      <c r="K23" s="12"/>
    </row>
    <row r="24" spans="1:11" x14ac:dyDescent="0.2">
      <c r="A24" s="1" t="s">
        <v>3</v>
      </c>
      <c r="B24" s="39"/>
      <c r="C24" s="40"/>
      <c r="D24" s="41" t="s">
        <v>21</v>
      </c>
      <c r="E24" s="42"/>
      <c r="F24" s="43"/>
      <c r="G24" s="42"/>
      <c r="H24" s="43"/>
      <c r="I24" s="44">
        <v>3500</v>
      </c>
      <c r="J24" s="44"/>
      <c r="K24" s="12"/>
    </row>
    <row r="25" spans="1:11" x14ac:dyDescent="0.2">
      <c r="A25" s="1" t="s">
        <v>3</v>
      </c>
      <c r="B25" s="33" t="s">
        <v>905</v>
      </c>
      <c r="C25" s="34" t="s">
        <v>906</v>
      </c>
      <c r="D25" s="35" t="s">
        <v>907</v>
      </c>
      <c r="E25" s="36">
        <v>850000</v>
      </c>
      <c r="F25" s="37">
        <v>34347.730000000003</v>
      </c>
      <c r="G25" s="36">
        <v>15000</v>
      </c>
      <c r="H25" s="37">
        <v>30000</v>
      </c>
      <c r="I25" s="38">
        <v>10000</v>
      </c>
      <c r="J25" s="38">
        <f>E25-(F25+H25+I25)</f>
        <v>775652.27</v>
      </c>
      <c r="K25" s="12"/>
    </row>
    <row r="26" spans="1:11" x14ac:dyDescent="0.2">
      <c r="A26" s="1" t="s">
        <v>3</v>
      </c>
      <c r="B26" s="39"/>
      <c r="C26" s="40"/>
      <c r="D26" s="41" t="s">
        <v>21</v>
      </c>
      <c r="E26" s="42"/>
      <c r="F26" s="43"/>
      <c r="G26" s="42"/>
      <c r="H26" s="43"/>
      <c r="I26" s="44">
        <v>10000</v>
      </c>
      <c r="J26" s="44"/>
      <c r="K26" s="12"/>
    </row>
    <row r="27" spans="1:11" x14ac:dyDescent="0.2">
      <c r="A27" s="1" t="s">
        <v>3</v>
      </c>
      <c r="B27" s="33" t="s">
        <v>905</v>
      </c>
      <c r="C27" s="34" t="s">
        <v>908</v>
      </c>
      <c r="D27" s="35" t="s">
        <v>909</v>
      </c>
      <c r="E27" s="36">
        <v>40000</v>
      </c>
      <c r="F27" s="37">
        <v>23318.71</v>
      </c>
      <c r="G27" s="36">
        <v>4000</v>
      </c>
      <c r="H27" s="37">
        <v>6000</v>
      </c>
      <c r="I27" s="38">
        <v>2000</v>
      </c>
      <c r="J27" s="38">
        <f>E27-(F27+H27+I27)</f>
        <v>8681.2900000000009</v>
      </c>
      <c r="K27" s="12"/>
    </row>
    <row r="28" spans="1:11" x14ac:dyDescent="0.2">
      <c r="A28" s="1" t="s">
        <v>3</v>
      </c>
      <c r="B28" s="39"/>
      <c r="C28" s="40"/>
      <c r="D28" s="41" t="s">
        <v>21</v>
      </c>
      <c r="E28" s="42"/>
      <c r="F28" s="43"/>
      <c r="G28" s="42"/>
      <c r="H28" s="43"/>
      <c r="I28" s="44">
        <v>2000</v>
      </c>
      <c r="J28" s="44"/>
      <c r="K28" s="12"/>
    </row>
    <row r="29" spans="1:11" x14ac:dyDescent="0.2">
      <c r="A29" s="1" t="s">
        <v>3</v>
      </c>
      <c r="B29" s="33" t="s">
        <v>905</v>
      </c>
      <c r="C29" s="34" t="s">
        <v>910</v>
      </c>
      <c r="D29" s="35" t="s">
        <v>911</v>
      </c>
      <c r="E29" s="36">
        <v>195000</v>
      </c>
      <c r="F29" s="37">
        <v>26385.7</v>
      </c>
      <c r="G29" s="36">
        <v>30000</v>
      </c>
      <c r="H29" s="37">
        <v>60000</v>
      </c>
      <c r="I29" s="38">
        <v>50000</v>
      </c>
      <c r="J29" s="38">
        <f>E29-(F29+H29+I29)</f>
        <v>58614.299999999988</v>
      </c>
      <c r="K29" s="12"/>
    </row>
    <row r="30" spans="1:11" x14ac:dyDescent="0.2">
      <c r="A30" s="1" t="s">
        <v>3</v>
      </c>
      <c r="B30" s="39"/>
      <c r="C30" s="40"/>
      <c r="D30" s="41" t="s">
        <v>21</v>
      </c>
      <c r="E30" s="42"/>
      <c r="F30" s="43"/>
      <c r="G30" s="42"/>
      <c r="H30" s="43"/>
      <c r="I30" s="44">
        <v>50000</v>
      </c>
      <c r="J30" s="44"/>
      <c r="K30" s="12"/>
    </row>
    <row r="31" spans="1:11" x14ac:dyDescent="0.2">
      <c r="A31" s="1" t="s">
        <v>3</v>
      </c>
      <c r="B31" s="33" t="s">
        <v>905</v>
      </c>
      <c r="C31" s="34" t="s">
        <v>912</v>
      </c>
      <c r="D31" s="35" t="s">
        <v>913</v>
      </c>
      <c r="E31" s="36">
        <v>11000</v>
      </c>
      <c r="F31" s="37">
        <v>8000</v>
      </c>
      <c r="G31" s="36">
        <v>0</v>
      </c>
      <c r="H31" s="37">
        <v>0</v>
      </c>
      <c r="I31" s="38">
        <v>3500</v>
      </c>
      <c r="J31" s="38">
        <f>E31-(F31+H31+I31)</f>
        <v>-500</v>
      </c>
      <c r="K31" s="12"/>
    </row>
    <row r="32" spans="1:11" x14ac:dyDescent="0.2">
      <c r="A32" s="1" t="s">
        <v>3</v>
      </c>
      <c r="B32" s="39"/>
      <c r="C32" s="40"/>
      <c r="D32" s="41" t="s">
        <v>21</v>
      </c>
      <c r="E32" s="42"/>
      <c r="F32" s="43"/>
      <c r="G32" s="42"/>
      <c r="H32" s="43"/>
      <c r="I32" s="44">
        <v>3500</v>
      </c>
      <c r="J32" s="44"/>
      <c r="K32" s="12"/>
    </row>
    <row r="33" spans="1:11" x14ac:dyDescent="0.2">
      <c r="A33" s="1" t="s">
        <v>3</v>
      </c>
      <c r="B33" s="33" t="s">
        <v>28</v>
      </c>
      <c r="C33" s="34" t="s">
        <v>914</v>
      </c>
      <c r="D33" s="35" t="s">
        <v>915</v>
      </c>
      <c r="E33" s="36">
        <v>2950000</v>
      </c>
      <c r="F33" s="37">
        <v>97457.48</v>
      </c>
      <c r="G33" s="36">
        <v>250000</v>
      </c>
      <c r="H33" s="37">
        <v>315000</v>
      </c>
      <c r="I33" s="38">
        <v>550000</v>
      </c>
      <c r="J33" s="38">
        <f>E33-(F33+H33+I33)</f>
        <v>1987542.52</v>
      </c>
      <c r="K33" s="12"/>
    </row>
    <row r="34" spans="1:11" x14ac:dyDescent="0.2">
      <c r="A34" s="1" t="s">
        <v>3</v>
      </c>
      <c r="B34" s="39"/>
      <c r="C34" s="40"/>
      <c r="D34" s="41" t="s">
        <v>31</v>
      </c>
      <c r="E34" s="42"/>
      <c r="F34" s="43"/>
      <c r="G34" s="42"/>
      <c r="H34" s="43"/>
      <c r="I34" s="44">
        <v>550000</v>
      </c>
      <c r="J34" s="44"/>
      <c r="K34" s="12"/>
    </row>
    <row r="35" spans="1:11" x14ac:dyDescent="0.2">
      <c r="A35" s="1" t="s">
        <v>3</v>
      </c>
      <c r="B35" s="33" t="s">
        <v>28</v>
      </c>
      <c r="C35" s="34" t="s">
        <v>916</v>
      </c>
      <c r="D35" s="35" t="s">
        <v>917</v>
      </c>
      <c r="E35" s="36">
        <v>200000</v>
      </c>
      <c r="F35" s="37">
        <v>0</v>
      </c>
      <c r="G35" s="36">
        <v>0</v>
      </c>
      <c r="H35" s="37">
        <v>30000</v>
      </c>
      <c r="I35" s="38">
        <v>40000</v>
      </c>
      <c r="J35" s="38">
        <f>E35-(F35+H35+I35)</f>
        <v>130000</v>
      </c>
      <c r="K35" s="12"/>
    </row>
    <row r="36" spans="1:11" x14ac:dyDescent="0.2">
      <c r="A36" s="1" t="s">
        <v>3</v>
      </c>
      <c r="B36" s="39"/>
      <c r="C36" s="40"/>
      <c r="D36" s="41" t="s">
        <v>31</v>
      </c>
      <c r="E36" s="42"/>
      <c r="F36" s="43"/>
      <c r="G36" s="42"/>
      <c r="H36" s="43"/>
      <c r="I36" s="44">
        <v>40000</v>
      </c>
      <c r="J36" s="44"/>
      <c r="K36" s="12"/>
    </row>
    <row r="37" spans="1:11" x14ac:dyDescent="0.2">
      <c r="A37" s="1" t="s">
        <v>3</v>
      </c>
      <c r="B37" s="33" t="s">
        <v>918</v>
      </c>
      <c r="C37" s="34" t="s">
        <v>919</v>
      </c>
      <c r="D37" s="35" t="s">
        <v>920</v>
      </c>
      <c r="E37" s="36">
        <v>3190</v>
      </c>
      <c r="F37" s="37">
        <v>0</v>
      </c>
      <c r="G37" s="36">
        <v>0</v>
      </c>
      <c r="H37" s="37">
        <v>0</v>
      </c>
      <c r="I37" s="38">
        <v>3190</v>
      </c>
      <c r="J37" s="38">
        <f>E37-(F37+H37+I37)</f>
        <v>0</v>
      </c>
      <c r="K37" s="12"/>
    </row>
    <row r="38" spans="1:11" x14ac:dyDescent="0.2">
      <c r="A38" s="1" t="s">
        <v>3</v>
      </c>
      <c r="B38" s="39"/>
      <c r="C38" s="40"/>
      <c r="D38" s="41" t="s">
        <v>921</v>
      </c>
      <c r="E38" s="42"/>
      <c r="F38" s="43"/>
      <c r="G38" s="42"/>
      <c r="H38" s="43"/>
      <c r="I38" s="44">
        <v>3190</v>
      </c>
      <c r="J38" s="44"/>
      <c r="K38" s="12"/>
    </row>
    <row r="39" spans="1:11" x14ac:dyDescent="0.2">
      <c r="A39" s="1" t="s">
        <v>3</v>
      </c>
      <c r="B39" s="33" t="s">
        <v>922</v>
      </c>
      <c r="C39" s="34" t="s">
        <v>923</v>
      </c>
      <c r="D39" s="35" t="s">
        <v>924</v>
      </c>
      <c r="E39" s="36">
        <v>662000</v>
      </c>
      <c r="F39" s="37">
        <v>282555.38</v>
      </c>
      <c r="G39" s="36">
        <v>29000</v>
      </c>
      <c r="H39" s="37">
        <v>29000</v>
      </c>
      <c r="I39" s="38">
        <v>31000</v>
      </c>
      <c r="J39" s="38">
        <f>E39-(F39+H39+I39)</f>
        <v>319444.62</v>
      </c>
      <c r="K39" s="12"/>
    </row>
    <row r="40" spans="1:11" x14ac:dyDescent="0.2">
      <c r="A40" s="1" t="s">
        <v>3</v>
      </c>
      <c r="B40" s="39"/>
      <c r="C40" s="40"/>
      <c r="D40" s="41" t="s">
        <v>21</v>
      </c>
      <c r="E40" s="42"/>
      <c r="F40" s="43"/>
      <c r="G40" s="42"/>
      <c r="H40" s="43"/>
      <c r="I40" s="44">
        <v>31000</v>
      </c>
      <c r="J40" s="44"/>
      <c r="K40" s="12"/>
    </row>
    <row r="41" spans="1:11" x14ac:dyDescent="0.2">
      <c r="A41" s="1" t="s">
        <v>3</v>
      </c>
      <c r="B41" s="33" t="s">
        <v>922</v>
      </c>
      <c r="C41" s="34" t="s">
        <v>925</v>
      </c>
      <c r="D41" s="35" t="s">
        <v>926</v>
      </c>
      <c r="E41" s="36">
        <v>204300</v>
      </c>
      <c r="F41" s="37">
        <v>6911.51</v>
      </c>
      <c r="G41" s="36">
        <v>4900</v>
      </c>
      <c r="H41" s="37">
        <v>5600</v>
      </c>
      <c r="I41" s="38">
        <v>1000</v>
      </c>
      <c r="J41" s="38">
        <f>E41-(F41+H41+I41)</f>
        <v>190788.49</v>
      </c>
      <c r="K41" s="12"/>
    </row>
    <row r="42" spans="1:11" x14ac:dyDescent="0.2">
      <c r="A42" s="1" t="s">
        <v>3</v>
      </c>
      <c r="B42" s="39"/>
      <c r="C42" s="40"/>
      <c r="D42" s="41" t="s">
        <v>21</v>
      </c>
      <c r="E42" s="42"/>
      <c r="F42" s="43"/>
      <c r="G42" s="42"/>
      <c r="H42" s="43"/>
      <c r="I42" s="44">
        <v>1000</v>
      </c>
      <c r="J42" s="44"/>
      <c r="K42" s="12"/>
    </row>
    <row r="43" spans="1:11" x14ac:dyDescent="0.2">
      <c r="A43" s="1" t="s">
        <v>3</v>
      </c>
      <c r="B43" s="33" t="s">
        <v>922</v>
      </c>
      <c r="C43" s="34" t="s">
        <v>927</v>
      </c>
      <c r="D43" s="35" t="s">
        <v>928</v>
      </c>
      <c r="E43" s="36">
        <v>74500</v>
      </c>
      <c r="F43" s="37">
        <v>1269.68</v>
      </c>
      <c r="G43" s="36">
        <v>50000</v>
      </c>
      <c r="H43" s="37">
        <v>67500</v>
      </c>
      <c r="I43" s="38">
        <v>900</v>
      </c>
      <c r="J43" s="38">
        <f>E43-(F43+H43+I43)</f>
        <v>4830.320000000007</v>
      </c>
      <c r="K43" s="12"/>
    </row>
    <row r="44" spans="1:11" x14ac:dyDescent="0.2">
      <c r="A44" s="1" t="s">
        <v>3</v>
      </c>
      <c r="B44" s="39"/>
      <c r="C44" s="40"/>
      <c r="D44" s="41" t="s">
        <v>21</v>
      </c>
      <c r="E44" s="42"/>
      <c r="F44" s="43"/>
      <c r="G44" s="42"/>
      <c r="H44" s="43"/>
      <c r="I44" s="44">
        <v>900</v>
      </c>
      <c r="J44" s="44"/>
      <c r="K44" s="12"/>
    </row>
    <row r="45" spans="1:11" x14ac:dyDescent="0.2">
      <c r="A45" s="1" t="s">
        <v>3</v>
      </c>
      <c r="B45" s="33" t="s">
        <v>922</v>
      </c>
      <c r="C45" s="34" t="s">
        <v>929</v>
      </c>
      <c r="D45" s="35" t="s">
        <v>930</v>
      </c>
      <c r="E45" s="36">
        <v>47500</v>
      </c>
      <c r="F45" s="37">
        <v>2335.63</v>
      </c>
      <c r="G45" s="36">
        <v>20000</v>
      </c>
      <c r="H45" s="37">
        <v>30000</v>
      </c>
      <c r="I45" s="38">
        <v>1500</v>
      </c>
      <c r="J45" s="38">
        <f>E45-(F45+H45+I45)</f>
        <v>13664.369999999995</v>
      </c>
      <c r="K45" s="12"/>
    </row>
    <row r="46" spans="1:11" x14ac:dyDescent="0.2">
      <c r="A46" s="1" t="s">
        <v>3</v>
      </c>
      <c r="B46" s="39"/>
      <c r="C46" s="40"/>
      <c r="D46" s="41" t="s">
        <v>21</v>
      </c>
      <c r="E46" s="42"/>
      <c r="F46" s="43"/>
      <c r="G46" s="42"/>
      <c r="H46" s="43"/>
      <c r="I46" s="44">
        <v>1500</v>
      </c>
      <c r="J46" s="44"/>
      <c r="K46" s="12"/>
    </row>
    <row r="47" spans="1:11" x14ac:dyDescent="0.2">
      <c r="A47" s="1" t="s">
        <v>3</v>
      </c>
      <c r="B47" s="33" t="s">
        <v>922</v>
      </c>
      <c r="C47" s="34" t="s">
        <v>931</v>
      </c>
      <c r="D47" s="35" t="s">
        <v>932</v>
      </c>
      <c r="E47" s="36">
        <v>751300</v>
      </c>
      <c r="F47" s="37">
        <v>0</v>
      </c>
      <c r="G47" s="36">
        <v>0</v>
      </c>
      <c r="H47" s="37">
        <v>0</v>
      </c>
      <c r="I47" s="38">
        <v>80000</v>
      </c>
      <c r="J47" s="38">
        <f>E47-(F47+H47+I47)</f>
        <v>671300</v>
      </c>
      <c r="K47" s="12"/>
    </row>
    <row r="48" spans="1:11" x14ac:dyDescent="0.2">
      <c r="A48" s="1" t="s">
        <v>3</v>
      </c>
      <c r="B48" s="39"/>
      <c r="C48" s="40"/>
      <c r="D48" s="41" t="s">
        <v>21</v>
      </c>
      <c r="E48" s="42"/>
      <c r="F48" s="43"/>
      <c r="G48" s="42"/>
      <c r="H48" s="43"/>
      <c r="I48" s="44">
        <v>80000</v>
      </c>
      <c r="J48" s="44"/>
      <c r="K48" s="12"/>
    </row>
    <row r="49" spans="1:11" x14ac:dyDescent="0.2">
      <c r="A49" s="1" t="s">
        <v>3</v>
      </c>
      <c r="B49" s="33" t="s">
        <v>933</v>
      </c>
      <c r="C49" s="34" t="s">
        <v>934</v>
      </c>
      <c r="D49" s="35" t="s">
        <v>935</v>
      </c>
      <c r="E49" s="36">
        <v>20000</v>
      </c>
      <c r="F49" s="37">
        <v>0</v>
      </c>
      <c r="G49" s="36">
        <v>0</v>
      </c>
      <c r="H49" s="37">
        <v>0</v>
      </c>
      <c r="I49" s="38">
        <v>4000</v>
      </c>
      <c r="J49" s="38">
        <f>E49-(F49+H49+I49)</f>
        <v>16000</v>
      </c>
      <c r="K49" s="12"/>
    </row>
    <row r="50" spans="1:11" x14ac:dyDescent="0.2">
      <c r="A50" s="1" t="s">
        <v>3</v>
      </c>
      <c r="B50" s="39"/>
      <c r="C50" s="40"/>
      <c r="D50" s="41" t="s">
        <v>21</v>
      </c>
      <c r="E50" s="42"/>
      <c r="F50" s="43"/>
      <c r="G50" s="42"/>
      <c r="H50" s="43"/>
      <c r="I50" s="44">
        <v>4000</v>
      </c>
      <c r="J50" s="44"/>
      <c r="K50" s="12"/>
    </row>
    <row r="51" spans="1:11" x14ac:dyDescent="0.2">
      <c r="A51" s="1" t="s">
        <v>3</v>
      </c>
      <c r="B51" s="33" t="s">
        <v>936</v>
      </c>
      <c r="C51" s="34" t="s">
        <v>937</v>
      </c>
      <c r="D51" s="35" t="s">
        <v>938</v>
      </c>
      <c r="E51" s="36">
        <v>12970.4</v>
      </c>
      <c r="F51" s="37">
        <v>1254.8499999999999</v>
      </c>
      <c r="G51" s="36">
        <v>0</v>
      </c>
      <c r="H51" s="37">
        <v>0</v>
      </c>
      <c r="I51" s="38">
        <v>1500</v>
      </c>
      <c r="J51" s="38">
        <f>E51-(F51+H51+I51)</f>
        <v>10215.549999999999</v>
      </c>
      <c r="K51" s="12"/>
    </row>
    <row r="52" spans="1:11" x14ac:dyDescent="0.2">
      <c r="A52" s="1" t="s">
        <v>3</v>
      </c>
      <c r="B52" s="39"/>
      <c r="C52" s="40"/>
      <c r="D52" s="41" t="s">
        <v>21</v>
      </c>
      <c r="E52" s="42"/>
      <c r="F52" s="43"/>
      <c r="G52" s="42"/>
      <c r="H52" s="43"/>
      <c r="I52" s="44">
        <v>1500</v>
      </c>
      <c r="J52" s="44"/>
      <c r="K52" s="12"/>
    </row>
    <row r="53" spans="1:11" x14ac:dyDescent="0.2">
      <c r="A53" s="1" t="s">
        <v>3</v>
      </c>
      <c r="B53" s="33" t="s">
        <v>936</v>
      </c>
      <c r="C53" s="34" t="s">
        <v>939</v>
      </c>
      <c r="D53" s="35" t="s">
        <v>940</v>
      </c>
      <c r="E53" s="36">
        <v>9256.5</v>
      </c>
      <c r="F53" s="37">
        <v>0</v>
      </c>
      <c r="G53" s="36">
        <v>0</v>
      </c>
      <c r="H53" s="37">
        <v>0</v>
      </c>
      <c r="I53" s="38">
        <v>5000</v>
      </c>
      <c r="J53" s="38">
        <f>E53-(F53+H53+I53)</f>
        <v>4256.5</v>
      </c>
      <c r="K53" s="12"/>
    </row>
    <row r="54" spans="1:11" x14ac:dyDescent="0.2">
      <c r="A54" s="1" t="s">
        <v>3</v>
      </c>
      <c r="B54" s="39"/>
      <c r="C54" s="40"/>
      <c r="D54" s="41" t="s">
        <v>21</v>
      </c>
      <c r="E54" s="42"/>
      <c r="F54" s="43"/>
      <c r="G54" s="42"/>
      <c r="H54" s="43"/>
      <c r="I54" s="44">
        <v>5000</v>
      </c>
      <c r="J54" s="44"/>
      <c r="K54" s="12"/>
    </row>
    <row r="55" spans="1:11" x14ac:dyDescent="0.2">
      <c r="A55" s="1" t="s">
        <v>3</v>
      </c>
      <c r="B55" s="33" t="s">
        <v>941</v>
      </c>
      <c r="C55" s="34" t="s">
        <v>942</v>
      </c>
      <c r="D55" s="35" t="s">
        <v>943</v>
      </c>
      <c r="E55" s="36">
        <v>10000</v>
      </c>
      <c r="F55" s="37">
        <v>4000</v>
      </c>
      <c r="G55" s="36">
        <v>2000</v>
      </c>
      <c r="H55" s="37">
        <v>2000</v>
      </c>
      <c r="I55" s="38">
        <v>2000</v>
      </c>
      <c r="J55" s="38">
        <f>E55-(F55+H55+I55)</f>
        <v>2000</v>
      </c>
      <c r="K55" s="12"/>
    </row>
    <row r="56" spans="1:11" x14ac:dyDescent="0.2">
      <c r="A56" s="1" t="s">
        <v>3</v>
      </c>
      <c r="B56" s="39"/>
      <c r="C56" s="40"/>
      <c r="D56" s="41" t="s">
        <v>21</v>
      </c>
      <c r="E56" s="42"/>
      <c r="F56" s="43"/>
      <c r="G56" s="42"/>
      <c r="H56" s="43"/>
      <c r="I56" s="44">
        <v>2000</v>
      </c>
      <c r="J56" s="44"/>
      <c r="K56" s="12"/>
    </row>
    <row r="57" spans="1:11" x14ac:dyDescent="0.2">
      <c r="A57" s="1" t="s">
        <v>3</v>
      </c>
      <c r="B57" s="33" t="s">
        <v>941</v>
      </c>
      <c r="C57" s="34" t="s">
        <v>944</v>
      </c>
      <c r="D57" s="35" t="s">
        <v>945</v>
      </c>
      <c r="E57" s="36">
        <v>10000</v>
      </c>
      <c r="F57" s="37">
        <v>0</v>
      </c>
      <c r="G57" s="36">
        <v>0</v>
      </c>
      <c r="H57" s="37">
        <v>2500</v>
      </c>
      <c r="I57" s="38">
        <v>3000</v>
      </c>
      <c r="J57" s="38">
        <f>E57-(F57+H57+I57)</f>
        <v>4500</v>
      </c>
      <c r="K57" s="12"/>
    </row>
    <row r="58" spans="1:11" ht="13.5" thickBot="1" x14ac:dyDescent="0.25">
      <c r="A58" s="1" t="s">
        <v>3</v>
      </c>
      <c r="B58" s="39"/>
      <c r="C58" s="40"/>
      <c r="D58" s="41" t="s">
        <v>21</v>
      </c>
      <c r="E58" s="42"/>
      <c r="F58" s="43"/>
      <c r="G58" s="42"/>
      <c r="H58" s="43"/>
      <c r="I58" s="44">
        <v>3000</v>
      </c>
      <c r="J58" s="44"/>
      <c r="K58" s="12"/>
    </row>
    <row r="59" spans="1:11" ht="13.5" thickBot="1" x14ac:dyDescent="0.25">
      <c r="A59" s="1" t="s">
        <v>3</v>
      </c>
      <c r="B59" s="28" t="s">
        <v>225</v>
      </c>
      <c r="C59" s="29"/>
      <c r="D59" s="30"/>
      <c r="E59" s="31">
        <v>6062116.9000000004</v>
      </c>
      <c r="F59" s="32">
        <v>487836.66</v>
      </c>
      <c r="G59" s="31">
        <v>404900</v>
      </c>
      <c r="H59" s="32">
        <v>577600</v>
      </c>
      <c r="I59" s="32">
        <v>793240</v>
      </c>
      <c r="J59" s="32">
        <v>4203440.24</v>
      </c>
      <c r="K59" s="12"/>
    </row>
    <row r="60" spans="1:11" ht="13.5" thickBot="1" x14ac:dyDescent="0.25">
      <c r="A60" s="1" t="s">
        <v>3</v>
      </c>
      <c r="B60" s="28" t="s">
        <v>822</v>
      </c>
      <c r="C60" s="29"/>
      <c r="D60" s="30"/>
      <c r="E60" s="31"/>
      <c r="F60" s="32"/>
      <c r="G60" s="31"/>
      <c r="H60" s="32"/>
      <c r="I60" s="32"/>
      <c r="J60" s="32"/>
      <c r="K60" s="12"/>
    </row>
    <row r="61" spans="1:11" x14ac:dyDescent="0.2">
      <c r="A61" s="1" t="s">
        <v>3</v>
      </c>
      <c r="B61" s="33" t="s">
        <v>93</v>
      </c>
      <c r="C61" s="34" t="s">
        <v>946</v>
      </c>
      <c r="D61" s="35" t="s">
        <v>947</v>
      </c>
      <c r="E61" s="36">
        <v>1971160</v>
      </c>
      <c r="F61" s="37">
        <v>1256100.1399999999</v>
      </c>
      <c r="G61" s="36">
        <v>75000</v>
      </c>
      <c r="H61" s="37">
        <v>258850</v>
      </c>
      <c r="I61" s="38">
        <v>10000</v>
      </c>
      <c r="J61" s="38">
        <f>E61-(F61+H61+I61)</f>
        <v>446209.8600000001</v>
      </c>
      <c r="K61" s="12"/>
    </row>
    <row r="62" spans="1:11" x14ac:dyDescent="0.2">
      <c r="A62" s="1" t="s">
        <v>3</v>
      </c>
      <c r="B62" s="39"/>
      <c r="C62" s="40"/>
      <c r="D62" s="41" t="s">
        <v>31</v>
      </c>
      <c r="E62" s="42"/>
      <c r="F62" s="43"/>
      <c r="G62" s="42"/>
      <c r="H62" s="43"/>
      <c r="I62" s="44">
        <v>10000</v>
      </c>
      <c r="J62" s="44"/>
      <c r="K62" s="12"/>
    </row>
    <row r="63" spans="1:11" x14ac:dyDescent="0.2">
      <c r="A63" s="1" t="s">
        <v>3</v>
      </c>
      <c r="B63" s="33" t="s">
        <v>93</v>
      </c>
      <c r="C63" s="34" t="s">
        <v>948</v>
      </c>
      <c r="D63" s="35" t="s">
        <v>949</v>
      </c>
      <c r="E63" s="36">
        <v>10000</v>
      </c>
      <c r="F63" s="37">
        <v>0</v>
      </c>
      <c r="G63" s="36">
        <v>0</v>
      </c>
      <c r="H63" s="37">
        <v>0</v>
      </c>
      <c r="I63" s="38">
        <v>10000</v>
      </c>
      <c r="J63" s="38">
        <f>E63-(F63+H63+I63)</f>
        <v>0</v>
      </c>
      <c r="K63" s="12"/>
    </row>
    <row r="64" spans="1:11" x14ac:dyDescent="0.2">
      <c r="A64" s="1" t="s">
        <v>3</v>
      </c>
      <c r="B64" s="39"/>
      <c r="C64" s="40"/>
      <c r="D64" s="41" t="s">
        <v>31</v>
      </c>
      <c r="E64" s="42"/>
      <c r="F64" s="43"/>
      <c r="G64" s="42"/>
      <c r="H64" s="43"/>
      <c r="I64" s="44">
        <v>10000</v>
      </c>
      <c r="J64" s="44"/>
      <c r="K64" s="12"/>
    </row>
    <row r="65" spans="1:11" x14ac:dyDescent="0.2">
      <c r="A65" s="1" t="s">
        <v>3</v>
      </c>
      <c r="B65" s="33" t="s">
        <v>93</v>
      </c>
      <c r="C65" s="34" t="s">
        <v>950</v>
      </c>
      <c r="D65" s="35" t="s">
        <v>951</v>
      </c>
      <c r="E65" s="36">
        <v>23000</v>
      </c>
      <c r="F65" s="37">
        <v>0</v>
      </c>
      <c r="G65" s="36">
        <v>0</v>
      </c>
      <c r="H65" s="37">
        <v>0</v>
      </c>
      <c r="I65" s="38">
        <v>10000</v>
      </c>
      <c r="J65" s="38">
        <f>E65-(F65+H65+I65)</f>
        <v>13000</v>
      </c>
      <c r="K65" s="12"/>
    </row>
    <row r="66" spans="1:11" x14ac:dyDescent="0.2">
      <c r="A66" s="1" t="s">
        <v>3</v>
      </c>
      <c r="B66" s="39"/>
      <c r="C66" s="40"/>
      <c r="D66" s="41" t="s">
        <v>31</v>
      </c>
      <c r="E66" s="42"/>
      <c r="F66" s="43"/>
      <c r="G66" s="42"/>
      <c r="H66" s="43"/>
      <c r="I66" s="44">
        <v>10000</v>
      </c>
      <c r="J66" s="44"/>
      <c r="K66" s="12"/>
    </row>
    <row r="67" spans="1:11" x14ac:dyDescent="0.2">
      <c r="A67" s="1" t="s">
        <v>3</v>
      </c>
      <c r="B67" s="33" t="s">
        <v>93</v>
      </c>
      <c r="C67" s="34" t="s">
        <v>952</v>
      </c>
      <c r="D67" s="35" t="s">
        <v>953</v>
      </c>
      <c r="E67" s="36">
        <v>18000</v>
      </c>
      <c r="F67" s="37">
        <v>0</v>
      </c>
      <c r="G67" s="36">
        <v>0</v>
      </c>
      <c r="H67" s="37">
        <v>0</v>
      </c>
      <c r="I67" s="38">
        <v>1000</v>
      </c>
      <c r="J67" s="38">
        <f>E67-(F67+H67+I67)</f>
        <v>17000</v>
      </c>
      <c r="K67" s="12"/>
    </row>
    <row r="68" spans="1:11" x14ac:dyDescent="0.2">
      <c r="A68" s="1" t="s">
        <v>3</v>
      </c>
      <c r="B68" s="39"/>
      <c r="C68" s="40"/>
      <c r="D68" s="41" t="s">
        <v>31</v>
      </c>
      <c r="E68" s="42"/>
      <c r="F68" s="43"/>
      <c r="G68" s="42"/>
      <c r="H68" s="43"/>
      <c r="I68" s="44">
        <v>1000</v>
      </c>
      <c r="J68" s="44"/>
      <c r="K68" s="12"/>
    </row>
    <row r="69" spans="1:11" x14ac:dyDescent="0.2">
      <c r="A69" s="1" t="s">
        <v>3</v>
      </c>
      <c r="B69" s="33" t="s">
        <v>93</v>
      </c>
      <c r="C69" s="34" t="s">
        <v>954</v>
      </c>
      <c r="D69" s="35" t="s">
        <v>955</v>
      </c>
      <c r="E69" s="36">
        <v>14000</v>
      </c>
      <c r="F69" s="37">
        <v>0</v>
      </c>
      <c r="G69" s="36">
        <v>0</v>
      </c>
      <c r="H69" s="37">
        <v>0</v>
      </c>
      <c r="I69" s="38">
        <v>14000</v>
      </c>
      <c r="J69" s="38">
        <f>E69-(F69+H69+I69)</f>
        <v>0</v>
      </c>
      <c r="K69" s="12"/>
    </row>
    <row r="70" spans="1:11" x14ac:dyDescent="0.2">
      <c r="A70" s="1" t="s">
        <v>3</v>
      </c>
      <c r="B70" s="39"/>
      <c r="C70" s="40"/>
      <c r="D70" s="41" t="s">
        <v>31</v>
      </c>
      <c r="E70" s="42"/>
      <c r="F70" s="43"/>
      <c r="G70" s="42"/>
      <c r="H70" s="43"/>
      <c r="I70" s="44">
        <v>14000</v>
      </c>
      <c r="J70" s="44"/>
      <c r="K70" s="12"/>
    </row>
    <row r="71" spans="1:11" x14ac:dyDescent="0.2">
      <c r="A71" s="1" t="s">
        <v>3</v>
      </c>
      <c r="B71" s="33" t="s">
        <v>93</v>
      </c>
      <c r="C71" s="34" t="s">
        <v>956</v>
      </c>
      <c r="D71" s="35" t="s">
        <v>957</v>
      </c>
      <c r="E71" s="36">
        <v>39500</v>
      </c>
      <c r="F71" s="37">
        <v>0</v>
      </c>
      <c r="G71" s="36">
        <v>0</v>
      </c>
      <c r="H71" s="37">
        <v>0</v>
      </c>
      <c r="I71" s="38">
        <v>35000</v>
      </c>
      <c r="J71" s="38">
        <f>E71-(F71+H71+I71)</f>
        <v>4500</v>
      </c>
      <c r="K71" s="12"/>
    </row>
    <row r="72" spans="1:11" x14ac:dyDescent="0.2">
      <c r="A72" s="1" t="s">
        <v>3</v>
      </c>
      <c r="B72" s="39"/>
      <c r="C72" s="40"/>
      <c r="D72" s="41" t="s">
        <v>31</v>
      </c>
      <c r="E72" s="42"/>
      <c r="F72" s="43"/>
      <c r="G72" s="42"/>
      <c r="H72" s="43"/>
      <c r="I72" s="44">
        <v>35000</v>
      </c>
      <c r="J72" s="44"/>
      <c r="K72" s="12"/>
    </row>
    <row r="73" spans="1:11" x14ac:dyDescent="0.2">
      <c r="A73" s="1" t="s">
        <v>3</v>
      </c>
      <c r="B73" s="33" t="s">
        <v>93</v>
      </c>
      <c r="C73" s="34" t="s">
        <v>958</v>
      </c>
      <c r="D73" s="35" t="s">
        <v>959</v>
      </c>
      <c r="E73" s="36">
        <v>47000</v>
      </c>
      <c r="F73" s="37">
        <v>0</v>
      </c>
      <c r="G73" s="36">
        <v>0</v>
      </c>
      <c r="H73" s="37">
        <v>0</v>
      </c>
      <c r="I73" s="38">
        <v>47000</v>
      </c>
      <c r="J73" s="38">
        <f>E73-(F73+H73+I73)</f>
        <v>0</v>
      </c>
      <c r="K73" s="12"/>
    </row>
    <row r="74" spans="1:11" x14ac:dyDescent="0.2">
      <c r="A74" s="1" t="s">
        <v>3</v>
      </c>
      <c r="B74" s="39"/>
      <c r="C74" s="40"/>
      <c r="D74" s="41" t="s">
        <v>31</v>
      </c>
      <c r="E74" s="42"/>
      <c r="F74" s="43"/>
      <c r="G74" s="42"/>
      <c r="H74" s="43"/>
      <c r="I74" s="44">
        <v>47000</v>
      </c>
      <c r="J74" s="44"/>
      <c r="K74" s="12"/>
    </row>
    <row r="75" spans="1:11" x14ac:dyDescent="0.2">
      <c r="A75" s="1" t="s">
        <v>3</v>
      </c>
      <c r="B75" s="33" t="s">
        <v>93</v>
      </c>
      <c r="C75" s="34" t="s">
        <v>960</v>
      </c>
      <c r="D75" s="35" t="s">
        <v>961</v>
      </c>
      <c r="E75" s="36">
        <v>10000</v>
      </c>
      <c r="F75" s="37">
        <v>0</v>
      </c>
      <c r="G75" s="36">
        <v>0</v>
      </c>
      <c r="H75" s="37">
        <v>0</v>
      </c>
      <c r="I75" s="38">
        <v>5000</v>
      </c>
      <c r="J75" s="38">
        <f>E75-(F75+H75+I75)</f>
        <v>5000</v>
      </c>
      <c r="K75" s="12"/>
    </row>
    <row r="76" spans="1:11" x14ac:dyDescent="0.2">
      <c r="A76" s="1" t="s">
        <v>3</v>
      </c>
      <c r="B76" s="39"/>
      <c r="C76" s="40"/>
      <c r="D76" s="41" t="s">
        <v>31</v>
      </c>
      <c r="E76" s="42"/>
      <c r="F76" s="43"/>
      <c r="G76" s="42"/>
      <c r="H76" s="43"/>
      <c r="I76" s="44">
        <v>5000</v>
      </c>
      <c r="J76" s="44"/>
      <c r="K76" s="12"/>
    </row>
    <row r="77" spans="1:11" x14ac:dyDescent="0.2">
      <c r="A77" s="1" t="s">
        <v>3</v>
      </c>
      <c r="B77" s="33" t="s">
        <v>28</v>
      </c>
      <c r="C77" s="34" t="s">
        <v>962</v>
      </c>
      <c r="D77" s="35" t="s">
        <v>963</v>
      </c>
      <c r="E77" s="36">
        <v>3400000</v>
      </c>
      <c r="F77" s="37">
        <v>845562.3</v>
      </c>
      <c r="G77" s="36">
        <v>1050000</v>
      </c>
      <c r="H77" s="37">
        <v>1340000</v>
      </c>
      <c r="I77" s="38">
        <v>601000</v>
      </c>
      <c r="J77" s="38">
        <f>E77-(F77+H77+I77)</f>
        <v>613437.70000000019</v>
      </c>
      <c r="K77" s="12"/>
    </row>
    <row r="78" spans="1:11" ht="13.5" thickBot="1" x14ac:dyDescent="0.25">
      <c r="A78" s="1" t="s">
        <v>3</v>
      </c>
      <c r="B78" s="39"/>
      <c r="C78" s="40"/>
      <c r="D78" s="41" t="s">
        <v>31</v>
      </c>
      <c r="E78" s="42"/>
      <c r="F78" s="43"/>
      <c r="G78" s="42"/>
      <c r="H78" s="43"/>
      <c r="I78" s="44">
        <v>601000</v>
      </c>
      <c r="J78" s="44"/>
      <c r="K78" s="12"/>
    </row>
    <row r="79" spans="1:11" ht="13.5" thickBot="1" x14ac:dyDescent="0.25">
      <c r="A79" s="1" t="s">
        <v>3</v>
      </c>
      <c r="B79" s="28" t="s">
        <v>825</v>
      </c>
      <c r="C79" s="29"/>
      <c r="D79" s="30"/>
      <c r="E79" s="31">
        <v>5532660</v>
      </c>
      <c r="F79" s="32">
        <v>2101662.44</v>
      </c>
      <c r="G79" s="31">
        <v>1125000</v>
      </c>
      <c r="H79" s="32">
        <v>1598850</v>
      </c>
      <c r="I79" s="32">
        <v>733000</v>
      </c>
      <c r="J79" s="32">
        <v>1099147.56</v>
      </c>
      <c r="K79" s="12"/>
    </row>
    <row r="80" spans="1:11" ht="13.5" thickBot="1" x14ac:dyDescent="0.25">
      <c r="A80" s="1" t="s">
        <v>3</v>
      </c>
      <c r="B80" s="45"/>
      <c r="C80" s="46"/>
      <c r="D80" s="47" t="s">
        <v>91</v>
      </c>
      <c r="E80" s="48">
        <f>SUM(E12:E79)/2</f>
        <v>12897666.9</v>
      </c>
      <c r="F80" s="49">
        <f>SUM(F12:F79)/2</f>
        <v>2736158.5149999997</v>
      </c>
      <c r="G80" s="48">
        <f>SUM(G12:G79)/2</f>
        <v>1809900</v>
      </c>
      <c r="H80" s="50">
        <f>SUM(H12:H79)/2</f>
        <v>2497870</v>
      </c>
      <c r="I80" s="50">
        <f>SUM(I12:I79)/3</f>
        <v>1860240</v>
      </c>
      <c r="J80" s="50">
        <f>E80-(F80+H80+I80)</f>
        <v>5803398.3850000007</v>
      </c>
      <c r="K80" s="51"/>
    </row>
    <row r="81" spans="1:11" x14ac:dyDescent="0.2">
      <c r="A81" s="1" t="s">
        <v>3</v>
      </c>
      <c r="C81" s="13"/>
      <c r="E81" s="12"/>
      <c r="F81" s="12"/>
      <c r="G81" s="12"/>
      <c r="H81" s="12"/>
      <c r="I81" s="12"/>
      <c r="J81" s="12"/>
      <c r="K81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24" orientation="landscape" r:id="rId1"/>
  <headerFooter alignWithMargins="0"/>
  <rowBreaks count="1" manualBreakCount="1">
    <brk id="4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3:K63"/>
  <sheetViews>
    <sheetView showGridLines="0" zoomScaleNormal="100" workbookViewId="0">
      <selection activeCell="B28" sqref="B28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4" customWidth="1"/>
    <col min="12" max="256" width="9.140625" style="5"/>
    <col min="257" max="257" width="5.7109375" style="5" customWidth="1"/>
    <col min="258" max="258" width="26.140625" style="5" customWidth="1"/>
    <col min="259" max="259" width="8.7109375" style="5" customWidth="1"/>
    <col min="260" max="260" width="37.140625" style="5" customWidth="1"/>
    <col min="261" max="267" width="15" style="5" customWidth="1"/>
    <col min="268" max="512" width="9.140625" style="5"/>
    <col min="513" max="513" width="5.7109375" style="5" customWidth="1"/>
    <col min="514" max="514" width="26.140625" style="5" customWidth="1"/>
    <col min="515" max="515" width="8.7109375" style="5" customWidth="1"/>
    <col min="516" max="516" width="37.140625" style="5" customWidth="1"/>
    <col min="517" max="523" width="15" style="5" customWidth="1"/>
    <col min="524" max="768" width="9.140625" style="5"/>
    <col min="769" max="769" width="5.7109375" style="5" customWidth="1"/>
    <col min="770" max="770" width="26.140625" style="5" customWidth="1"/>
    <col min="771" max="771" width="8.7109375" style="5" customWidth="1"/>
    <col min="772" max="772" width="37.140625" style="5" customWidth="1"/>
    <col min="773" max="779" width="15" style="5" customWidth="1"/>
    <col min="780" max="1024" width="9.140625" style="5"/>
    <col min="1025" max="1025" width="5.7109375" style="5" customWidth="1"/>
    <col min="1026" max="1026" width="26.140625" style="5" customWidth="1"/>
    <col min="1027" max="1027" width="8.7109375" style="5" customWidth="1"/>
    <col min="1028" max="1028" width="37.140625" style="5" customWidth="1"/>
    <col min="1029" max="1035" width="15" style="5" customWidth="1"/>
    <col min="1036" max="1280" width="9.140625" style="5"/>
    <col min="1281" max="1281" width="5.7109375" style="5" customWidth="1"/>
    <col min="1282" max="1282" width="26.140625" style="5" customWidth="1"/>
    <col min="1283" max="1283" width="8.7109375" style="5" customWidth="1"/>
    <col min="1284" max="1284" width="37.140625" style="5" customWidth="1"/>
    <col min="1285" max="1291" width="15" style="5" customWidth="1"/>
    <col min="1292" max="1536" width="9.140625" style="5"/>
    <col min="1537" max="1537" width="5.7109375" style="5" customWidth="1"/>
    <col min="1538" max="1538" width="26.140625" style="5" customWidth="1"/>
    <col min="1539" max="1539" width="8.7109375" style="5" customWidth="1"/>
    <col min="1540" max="1540" width="37.140625" style="5" customWidth="1"/>
    <col min="1541" max="1547" width="15" style="5" customWidth="1"/>
    <col min="1548" max="1792" width="9.140625" style="5"/>
    <col min="1793" max="1793" width="5.7109375" style="5" customWidth="1"/>
    <col min="1794" max="1794" width="26.140625" style="5" customWidth="1"/>
    <col min="1795" max="1795" width="8.7109375" style="5" customWidth="1"/>
    <col min="1796" max="1796" width="37.140625" style="5" customWidth="1"/>
    <col min="1797" max="1803" width="15" style="5" customWidth="1"/>
    <col min="1804" max="2048" width="9.140625" style="5"/>
    <col min="2049" max="2049" width="5.7109375" style="5" customWidth="1"/>
    <col min="2050" max="2050" width="26.140625" style="5" customWidth="1"/>
    <col min="2051" max="2051" width="8.7109375" style="5" customWidth="1"/>
    <col min="2052" max="2052" width="37.140625" style="5" customWidth="1"/>
    <col min="2053" max="2059" width="15" style="5" customWidth="1"/>
    <col min="2060" max="2304" width="9.140625" style="5"/>
    <col min="2305" max="2305" width="5.7109375" style="5" customWidth="1"/>
    <col min="2306" max="2306" width="26.140625" style="5" customWidth="1"/>
    <col min="2307" max="2307" width="8.7109375" style="5" customWidth="1"/>
    <col min="2308" max="2308" width="37.140625" style="5" customWidth="1"/>
    <col min="2309" max="2315" width="15" style="5" customWidth="1"/>
    <col min="2316" max="2560" width="9.140625" style="5"/>
    <col min="2561" max="2561" width="5.7109375" style="5" customWidth="1"/>
    <col min="2562" max="2562" width="26.140625" style="5" customWidth="1"/>
    <col min="2563" max="2563" width="8.7109375" style="5" customWidth="1"/>
    <col min="2564" max="2564" width="37.140625" style="5" customWidth="1"/>
    <col min="2565" max="2571" width="15" style="5" customWidth="1"/>
    <col min="2572" max="2816" width="9.140625" style="5"/>
    <col min="2817" max="2817" width="5.7109375" style="5" customWidth="1"/>
    <col min="2818" max="2818" width="26.140625" style="5" customWidth="1"/>
    <col min="2819" max="2819" width="8.7109375" style="5" customWidth="1"/>
    <col min="2820" max="2820" width="37.140625" style="5" customWidth="1"/>
    <col min="2821" max="2827" width="15" style="5" customWidth="1"/>
    <col min="2828" max="3072" width="9.140625" style="5"/>
    <col min="3073" max="3073" width="5.7109375" style="5" customWidth="1"/>
    <col min="3074" max="3074" width="26.140625" style="5" customWidth="1"/>
    <col min="3075" max="3075" width="8.7109375" style="5" customWidth="1"/>
    <col min="3076" max="3076" width="37.140625" style="5" customWidth="1"/>
    <col min="3077" max="3083" width="15" style="5" customWidth="1"/>
    <col min="3084" max="3328" width="9.140625" style="5"/>
    <col min="3329" max="3329" width="5.7109375" style="5" customWidth="1"/>
    <col min="3330" max="3330" width="26.140625" style="5" customWidth="1"/>
    <col min="3331" max="3331" width="8.7109375" style="5" customWidth="1"/>
    <col min="3332" max="3332" width="37.140625" style="5" customWidth="1"/>
    <col min="3333" max="3339" width="15" style="5" customWidth="1"/>
    <col min="3340" max="3584" width="9.140625" style="5"/>
    <col min="3585" max="3585" width="5.7109375" style="5" customWidth="1"/>
    <col min="3586" max="3586" width="26.140625" style="5" customWidth="1"/>
    <col min="3587" max="3587" width="8.7109375" style="5" customWidth="1"/>
    <col min="3588" max="3588" width="37.140625" style="5" customWidth="1"/>
    <col min="3589" max="3595" width="15" style="5" customWidth="1"/>
    <col min="3596" max="3840" width="9.140625" style="5"/>
    <col min="3841" max="3841" width="5.7109375" style="5" customWidth="1"/>
    <col min="3842" max="3842" width="26.140625" style="5" customWidth="1"/>
    <col min="3843" max="3843" width="8.7109375" style="5" customWidth="1"/>
    <col min="3844" max="3844" width="37.140625" style="5" customWidth="1"/>
    <col min="3845" max="3851" width="15" style="5" customWidth="1"/>
    <col min="3852" max="4096" width="9.140625" style="5"/>
    <col min="4097" max="4097" width="5.7109375" style="5" customWidth="1"/>
    <col min="4098" max="4098" width="26.140625" style="5" customWidth="1"/>
    <col min="4099" max="4099" width="8.7109375" style="5" customWidth="1"/>
    <col min="4100" max="4100" width="37.140625" style="5" customWidth="1"/>
    <col min="4101" max="4107" width="15" style="5" customWidth="1"/>
    <col min="4108" max="4352" width="9.140625" style="5"/>
    <col min="4353" max="4353" width="5.7109375" style="5" customWidth="1"/>
    <col min="4354" max="4354" width="26.140625" style="5" customWidth="1"/>
    <col min="4355" max="4355" width="8.7109375" style="5" customWidth="1"/>
    <col min="4356" max="4356" width="37.140625" style="5" customWidth="1"/>
    <col min="4357" max="4363" width="15" style="5" customWidth="1"/>
    <col min="4364" max="4608" width="9.140625" style="5"/>
    <col min="4609" max="4609" width="5.7109375" style="5" customWidth="1"/>
    <col min="4610" max="4610" width="26.140625" style="5" customWidth="1"/>
    <col min="4611" max="4611" width="8.7109375" style="5" customWidth="1"/>
    <col min="4612" max="4612" width="37.140625" style="5" customWidth="1"/>
    <col min="4613" max="4619" width="15" style="5" customWidth="1"/>
    <col min="4620" max="4864" width="9.140625" style="5"/>
    <col min="4865" max="4865" width="5.7109375" style="5" customWidth="1"/>
    <col min="4866" max="4866" width="26.140625" style="5" customWidth="1"/>
    <col min="4867" max="4867" width="8.7109375" style="5" customWidth="1"/>
    <col min="4868" max="4868" width="37.140625" style="5" customWidth="1"/>
    <col min="4869" max="4875" width="15" style="5" customWidth="1"/>
    <col min="4876" max="5120" width="9.140625" style="5"/>
    <col min="5121" max="5121" width="5.7109375" style="5" customWidth="1"/>
    <col min="5122" max="5122" width="26.140625" style="5" customWidth="1"/>
    <col min="5123" max="5123" width="8.7109375" style="5" customWidth="1"/>
    <col min="5124" max="5124" width="37.140625" style="5" customWidth="1"/>
    <col min="5125" max="5131" width="15" style="5" customWidth="1"/>
    <col min="5132" max="5376" width="9.140625" style="5"/>
    <col min="5377" max="5377" width="5.7109375" style="5" customWidth="1"/>
    <col min="5378" max="5378" width="26.140625" style="5" customWidth="1"/>
    <col min="5379" max="5379" width="8.7109375" style="5" customWidth="1"/>
    <col min="5380" max="5380" width="37.140625" style="5" customWidth="1"/>
    <col min="5381" max="5387" width="15" style="5" customWidth="1"/>
    <col min="5388" max="5632" width="9.140625" style="5"/>
    <col min="5633" max="5633" width="5.7109375" style="5" customWidth="1"/>
    <col min="5634" max="5634" width="26.140625" style="5" customWidth="1"/>
    <col min="5635" max="5635" width="8.7109375" style="5" customWidth="1"/>
    <col min="5636" max="5636" width="37.140625" style="5" customWidth="1"/>
    <col min="5637" max="5643" width="15" style="5" customWidth="1"/>
    <col min="5644" max="5888" width="9.140625" style="5"/>
    <col min="5889" max="5889" width="5.7109375" style="5" customWidth="1"/>
    <col min="5890" max="5890" width="26.140625" style="5" customWidth="1"/>
    <col min="5891" max="5891" width="8.7109375" style="5" customWidth="1"/>
    <col min="5892" max="5892" width="37.140625" style="5" customWidth="1"/>
    <col min="5893" max="5899" width="15" style="5" customWidth="1"/>
    <col min="5900" max="6144" width="9.140625" style="5"/>
    <col min="6145" max="6145" width="5.7109375" style="5" customWidth="1"/>
    <col min="6146" max="6146" width="26.140625" style="5" customWidth="1"/>
    <col min="6147" max="6147" width="8.7109375" style="5" customWidth="1"/>
    <col min="6148" max="6148" width="37.140625" style="5" customWidth="1"/>
    <col min="6149" max="6155" width="15" style="5" customWidth="1"/>
    <col min="6156" max="6400" width="9.140625" style="5"/>
    <col min="6401" max="6401" width="5.7109375" style="5" customWidth="1"/>
    <col min="6402" max="6402" width="26.140625" style="5" customWidth="1"/>
    <col min="6403" max="6403" width="8.7109375" style="5" customWidth="1"/>
    <col min="6404" max="6404" width="37.140625" style="5" customWidth="1"/>
    <col min="6405" max="6411" width="15" style="5" customWidth="1"/>
    <col min="6412" max="6656" width="9.140625" style="5"/>
    <col min="6657" max="6657" width="5.7109375" style="5" customWidth="1"/>
    <col min="6658" max="6658" width="26.140625" style="5" customWidth="1"/>
    <col min="6659" max="6659" width="8.7109375" style="5" customWidth="1"/>
    <col min="6660" max="6660" width="37.140625" style="5" customWidth="1"/>
    <col min="6661" max="6667" width="15" style="5" customWidth="1"/>
    <col min="6668" max="6912" width="9.140625" style="5"/>
    <col min="6913" max="6913" width="5.7109375" style="5" customWidth="1"/>
    <col min="6914" max="6914" width="26.140625" style="5" customWidth="1"/>
    <col min="6915" max="6915" width="8.7109375" style="5" customWidth="1"/>
    <col min="6916" max="6916" width="37.140625" style="5" customWidth="1"/>
    <col min="6917" max="6923" width="15" style="5" customWidth="1"/>
    <col min="6924" max="7168" width="9.140625" style="5"/>
    <col min="7169" max="7169" width="5.7109375" style="5" customWidth="1"/>
    <col min="7170" max="7170" width="26.140625" style="5" customWidth="1"/>
    <col min="7171" max="7171" width="8.7109375" style="5" customWidth="1"/>
    <col min="7172" max="7172" width="37.140625" style="5" customWidth="1"/>
    <col min="7173" max="7179" width="15" style="5" customWidth="1"/>
    <col min="7180" max="7424" width="9.140625" style="5"/>
    <col min="7425" max="7425" width="5.7109375" style="5" customWidth="1"/>
    <col min="7426" max="7426" width="26.140625" style="5" customWidth="1"/>
    <col min="7427" max="7427" width="8.7109375" style="5" customWidth="1"/>
    <col min="7428" max="7428" width="37.140625" style="5" customWidth="1"/>
    <col min="7429" max="7435" width="15" style="5" customWidth="1"/>
    <col min="7436" max="7680" width="9.140625" style="5"/>
    <col min="7681" max="7681" width="5.7109375" style="5" customWidth="1"/>
    <col min="7682" max="7682" width="26.140625" style="5" customWidth="1"/>
    <col min="7683" max="7683" width="8.7109375" style="5" customWidth="1"/>
    <col min="7684" max="7684" width="37.140625" style="5" customWidth="1"/>
    <col min="7685" max="7691" width="15" style="5" customWidth="1"/>
    <col min="7692" max="7936" width="9.140625" style="5"/>
    <col min="7937" max="7937" width="5.7109375" style="5" customWidth="1"/>
    <col min="7938" max="7938" width="26.140625" style="5" customWidth="1"/>
    <col min="7939" max="7939" width="8.7109375" style="5" customWidth="1"/>
    <col min="7940" max="7940" width="37.140625" style="5" customWidth="1"/>
    <col min="7941" max="7947" width="15" style="5" customWidth="1"/>
    <col min="7948" max="8192" width="9.140625" style="5"/>
    <col min="8193" max="8193" width="5.7109375" style="5" customWidth="1"/>
    <col min="8194" max="8194" width="26.140625" style="5" customWidth="1"/>
    <col min="8195" max="8195" width="8.7109375" style="5" customWidth="1"/>
    <col min="8196" max="8196" width="37.140625" style="5" customWidth="1"/>
    <col min="8197" max="8203" width="15" style="5" customWidth="1"/>
    <col min="8204" max="8448" width="9.140625" style="5"/>
    <col min="8449" max="8449" width="5.7109375" style="5" customWidth="1"/>
    <col min="8450" max="8450" width="26.140625" style="5" customWidth="1"/>
    <col min="8451" max="8451" width="8.7109375" style="5" customWidth="1"/>
    <col min="8452" max="8452" width="37.140625" style="5" customWidth="1"/>
    <col min="8453" max="8459" width="15" style="5" customWidth="1"/>
    <col min="8460" max="8704" width="9.140625" style="5"/>
    <col min="8705" max="8705" width="5.7109375" style="5" customWidth="1"/>
    <col min="8706" max="8706" width="26.140625" style="5" customWidth="1"/>
    <col min="8707" max="8707" width="8.7109375" style="5" customWidth="1"/>
    <col min="8708" max="8708" width="37.140625" style="5" customWidth="1"/>
    <col min="8709" max="8715" width="15" style="5" customWidth="1"/>
    <col min="8716" max="8960" width="9.140625" style="5"/>
    <col min="8961" max="8961" width="5.7109375" style="5" customWidth="1"/>
    <col min="8962" max="8962" width="26.140625" style="5" customWidth="1"/>
    <col min="8963" max="8963" width="8.7109375" style="5" customWidth="1"/>
    <col min="8964" max="8964" width="37.140625" style="5" customWidth="1"/>
    <col min="8965" max="8971" width="15" style="5" customWidth="1"/>
    <col min="8972" max="9216" width="9.140625" style="5"/>
    <col min="9217" max="9217" width="5.7109375" style="5" customWidth="1"/>
    <col min="9218" max="9218" width="26.140625" style="5" customWidth="1"/>
    <col min="9219" max="9219" width="8.7109375" style="5" customWidth="1"/>
    <col min="9220" max="9220" width="37.140625" style="5" customWidth="1"/>
    <col min="9221" max="9227" width="15" style="5" customWidth="1"/>
    <col min="9228" max="9472" width="9.140625" style="5"/>
    <col min="9473" max="9473" width="5.7109375" style="5" customWidth="1"/>
    <col min="9474" max="9474" width="26.140625" style="5" customWidth="1"/>
    <col min="9475" max="9475" width="8.7109375" style="5" customWidth="1"/>
    <col min="9476" max="9476" width="37.140625" style="5" customWidth="1"/>
    <col min="9477" max="9483" width="15" style="5" customWidth="1"/>
    <col min="9484" max="9728" width="9.140625" style="5"/>
    <col min="9729" max="9729" width="5.7109375" style="5" customWidth="1"/>
    <col min="9730" max="9730" width="26.140625" style="5" customWidth="1"/>
    <col min="9731" max="9731" width="8.7109375" style="5" customWidth="1"/>
    <col min="9732" max="9732" width="37.140625" style="5" customWidth="1"/>
    <col min="9733" max="9739" width="15" style="5" customWidth="1"/>
    <col min="9740" max="9984" width="9.140625" style="5"/>
    <col min="9985" max="9985" width="5.7109375" style="5" customWidth="1"/>
    <col min="9986" max="9986" width="26.140625" style="5" customWidth="1"/>
    <col min="9987" max="9987" width="8.7109375" style="5" customWidth="1"/>
    <col min="9988" max="9988" width="37.140625" style="5" customWidth="1"/>
    <col min="9989" max="9995" width="15" style="5" customWidth="1"/>
    <col min="9996" max="10240" width="9.140625" style="5"/>
    <col min="10241" max="10241" width="5.7109375" style="5" customWidth="1"/>
    <col min="10242" max="10242" width="26.140625" style="5" customWidth="1"/>
    <col min="10243" max="10243" width="8.7109375" style="5" customWidth="1"/>
    <col min="10244" max="10244" width="37.140625" style="5" customWidth="1"/>
    <col min="10245" max="10251" width="15" style="5" customWidth="1"/>
    <col min="10252" max="10496" width="9.140625" style="5"/>
    <col min="10497" max="10497" width="5.7109375" style="5" customWidth="1"/>
    <col min="10498" max="10498" width="26.140625" style="5" customWidth="1"/>
    <col min="10499" max="10499" width="8.7109375" style="5" customWidth="1"/>
    <col min="10500" max="10500" width="37.140625" style="5" customWidth="1"/>
    <col min="10501" max="10507" width="15" style="5" customWidth="1"/>
    <col min="10508" max="10752" width="9.140625" style="5"/>
    <col min="10753" max="10753" width="5.7109375" style="5" customWidth="1"/>
    <col min="10754" max="10754" width="26.140625" style="5" customWidth="1"/>
    <col min="10755" max="10755" width="8.7109375" style="5" customWidth="1"/>
    <col min="10756" max="10756" width="37.140625" style="5" customWidth="1"/>
    <col min="10757" max="10763" width="15" style="5" customWidth="1"/>
    <col min="10764" max="11008" width="9.140625" style="5"/>
    <col min="11009" max="11009" width="5.7109375" style="5" customWidth="1"/>
    <col min="11010" max="11010" width="26.140625" style="5" customWidth="1"/>
    <col min="11011" max="11011" width="8.7109375" style="5" customWidth="1"/>
    <col min="11012" max="11012" width="37.140625" style="5" customWidth="1"/>
    <col min="11013" max="11019" width="15" style="5" customWidth="1"/>
    <col min="11020" max="11264" width="9.140625" style="5"/>
    <col min="11265" max="11265" width="5.7109375" style="5" customWidth="1"/>
    <col min="11266" max="11266" width="26.140625" style="5" customWidth="1"/>
    <col min="11267" max="11267" width="8.7109375" style="5" customWidth="1"/>
    <col min="11268" max="11268" width="37.140625" style="5" customWidth="1"/>
    <col min="11269" max="11275" width="15" style="5" customWidth="1"/>
    <col min="11276" max="11520" width="9.140625" style="5"/>
    <col min="11521" max="11521" width="5.7109375" style="5" customWidth="1"/>
    <col min="11522" max="11522" width="26.140625" style="5" customWidth="1"/>
    <col min="11523" max="11523" width="8.7109375" style="5" customWidth="1"/>
    <col min="11524" max="11524" width="37.140625" style="5" customWidth="1"/>
    <col min="11525" max="11531" width="15" style="5" customWidth="1"/>
    <col min="11532" max="11776" width="9.140625" style="5"/>
    <col min="11777" max="11777" width="5.7109375" style="5" customWidth="1"/>
    <col min="11778" max="11778" width="26.140625" style="5" customWidth="1"/>
    <col min="11779" max="11779" width="8.7109375" style="5" customWidth="1"/>
    <col min="11780" max="11780" width="37.140625" style="5" customWidth="1"/>
    <col min="11781" max="11787" width="15" style="5" customWidth="1"/>
    <col min="11788" max="12032" width="9.140625" style="5"/>
    <col min="12033" max="12033" width="5.7109375" style="5" customWidth="1"/>
    <col min="12034" max="12034" width="26.140625" style="5" customWidth="1"/>
    <col min="12035" max="12035" width="8.7109375" style="5" customWidth="1"/>
    <col min="12036" max="12036" width="37.140625" style="5" customWidth="1"/>
    <col min="12037" max="12043" width="15" style="5" customWidth="1"/>
    <col min="12044" max="12288" width="9.140625" style="5"/>
    <col min="12289" max="12289" width="5.7109375" style="5" customWidth="1"/>
    <col min="12290" max="12290" width="26.140625" style="5" customWidth="1"/>
    <col min="12291" max="12291" width="8.7109375" style="5" customWidth="1"/>
    <col min="12292" max="12292" width="37.140625" style="5" customWidth="1"/>
    <col min="12293" max="12299" width="15" style="5" customWidth="1"/>
    <col min="12300" max="12544" width="9.140625" style="5"/>
    <col min="12545" max="12545" width="5.7109375" style="5" customWidth="1"/>
    <col min="12546" max="12546" width="26.140625" style="5" customWidth="1"/>
    <col min="12547" max="12547" width="8.7109375" style="5" customWidth="1"/>
    <col min="12548" max="12548" width="37.140625" style="5" customWidth="1"/>
    <col min="12549" max="12555" width="15" style="5" customWidth="1"/>
    <col min="12556" max="12800" width="9.140625" style="5"/>
    <col min="12801" max="12801" width="5.7109375" style="5" customWidth="1"/>
    <col min="12802" max="12802" width="26.140625" style="5" customWidth="1"/>
    <col min="12803" max="12803" width="8.7109375" style="5" customWidth="1"/>
    <col min="12804" max="12804" width="37.140625" style="5" customWidth="1"/>
    <col min="12805" max="12811" width="15" style="5" customWidth="1"/>
    <col min="12812" max="13056" width="9.140625" style="5"/>
    <col min="13057" max="13057" width="5.7109375" style="5" customWidth="1"/>
    <col min="13058" max="13058" width="26.140625" style="5" customWidth="1"/>
    <col min="13059" max="13059" width="8.7109375" style="5" customWidth="1"/>
    <col min="13060" max="13060" width="37.140625" style="5" customWidth="1"/>
    <col min="13061" max="13067" width="15" style="5" customWidth="1"/>
    <col min="13068" max="13312" width="9.140625" style="5"/>
    <col min="13313" max="13313" width="5.7109375" style="5" customWidth="1"/>
    <col min="13314" max="13314" width="26.140625" style="5" customWidth="1"/>
    <col min="13315" max="13315" width="8.7109375" style="5" customWidth="1"/>
    <col min="13316" max="13316" width="37.140625" style="5" customWidth="1"/>
    <col min="13317" max="13323" width="15" style="5" customWidth="1"/>
    <col min="13324" max="13568" width="9.140625" style="5"/>
    <col min="13569" max="13569" width="5.7109375" style="5" customWidth="1"/>
    <col min="13570" max="13570" width="26.140625" style="5" customWidth="1"/>
    <col min="13571" max="13571" width="8.7109375" style="5" customWidth="1"/>
    <col min="13572" max="13572" width="37.140625" style="5" customWidth="1"/>
    <col min="13573" max="13579" width="15" style="5" customWidth="1"/>
    <col min="13580" max="13824" width="9.140625" style="5"/>
    <col min="13825" max="13825" width="5.7109375" style="5" customWidth="1"/>
    <col min="13826" max="13826" width="26.140625" style="5" customWidth="1"/>
    <col min="13827" max="13827" width="8.7109375" style="5" customWidth="1"/>
    <col min="13828" max="13828" width="37.140625" style="5" customWidth="1"/>
    <col min="13829" max="13835" width="15" style="5" customWidth="1"/>
    <col min="13836" max="14080" width="9.140625" style="5"/>
    <col min="14081" max="14081" width="5.7109375" style="5" customWidth="1"/>
    <col min="14082" max="14082" width="26.140625" style="5" customWidth="1"/>
    <col min="14083" max="14083" width="8.7109375" style="5" customWidth="1"/>
    <col min="14084" max="14084" width="37.140625" style="5" customWidth="1"/>
    <col min="14085" max="14091" width="15" style="5" customWidth="1"/>
    <col min="14092" max="14336" width="9.140625" style="5"/>
    <col min="14337" max="14337" width="5.7109375" style="5" customWidth="1"/>
    <col min="14338" max="14338" width="26.140625" style="5" customWidth="1"/>
    <col min="14339" max="14339" width="8.7109375" style="5" customWidth="1"/>
    <col min="14340" max="14340" width="37.140625" style="5" customWidth="1"/>
    <col min="14341" max="14347" width="15" style="5" customWidth="1"/>
    <col min="14348" max="14592" width="9.140625" style="5"/>
    <col min="14593" max="14593" width="5.7109375" style="5" customWidth="1"/>
    <col min="14594" max="14594" width="26.140625" style="5" customWidth="1"/>
    <col min="14595" max="14595" width="8.7109375" style="5" customWidth="1"/>
    <col min="14596" max="14596" width="37.140625" style="5" customWidth="1"/>
    <col min="14597" max="14603" width="15" style="5" customWidth="1"/>
    <col min="14604" max="14848" width="9.140625" style="5"/>
    <col min="14849" max="14849" width="5.7109375" style="5" customWidth="1"/>
    <col min="14850" max="14850" width="26.140625" style="5" customWidth="1"/>
    <col min="14851" max="14851" width="8.7109375" style="5" customWidth="1"/>
    <col min="14852" max="14852" width="37.140625" style="5" customWidth="1"/>
    <col min="14853" max="14859" width="15" style="5" customWidth="1"/>
    <col min="14860" max="15104" width="9.140625" style="5"/>
    <col min="15105" max="15105" width="5.7109375" style="5" customWidth="1"/>
    <col min="15106" max="15106" width="26.140625" style="5" customWidth="1"/>
    <col min="15107" max="15107" width="8.7109375" style="5" customWidth="1"/>
    <col min="15108" max="15108" width="37.140625" style="5" customWidth="1"/>
    <col min="15109" max="15115" width="15" style="5" customWidth="1"/>
    <col min="15116" max="15360" width="9.140625" style="5"/>
    <col min="15361" max="15361" width="5.7109375" style="5" customWidth="1"/>
    <col min="15362" max="15362" width="26.140625" style="5" customWidth="1"/>
    <col min="15363" max="15363" width="8.7109375" style="5" customWidth="1"/>
    <col min="15364" max="15364" width="37.140625" style="5" customWidth="1"/>
    <col min="15365" max="15371" width="15" style="5" customWidth="1"/>
    <col min="15372" max="15616" width="9.140625" style="5"/>
    <col min="15617" max="15617" width="5.7109375" style="5" customWidth="1"/>
    <col min="15618" max="15618" width="26.140625" style="5" customWidth="1"/>
    <col min="15619" max="15619" width="8.7109375" style="5" customWidth="1"/>
    <col min="15620" max="15620" width="37.140625" style="5" customWidth="1"/>
    <col min="15621" max="15627" width="15" style="5" customWidth="1"/>
    <col min="15628" max="15872" width="9.140625" style="5"/>
    <col min="15873" max="15873" width="5.7109375" style="5" customWidth="1"/>
    <col min="15874" max="15874" width="26.140625" style="5" customWidth="1"/>
    <col min="15875" max="15875" width="8.7109375" style="5" customWidth="1"/>
    <col min="15876" max="15876" width="37.140625" style="5" customWidth="1"/>
    <col min="15877" max="15883" width="15" style="5" customWidth="1"/>
    <col min="15884" max="16128" width="9.140625" style="5"/>
    <col min="16129" max="16129" width="5.7109375" style="5" customWidth="1"/>
    <col min="16130" max="16130" width="26.140625" style="5" customWidth="1"/>
    <col min="16131" max="16131" width="8.7109375" style="5" customWidth="1"/>
    <col min="16132" max="16132" width="37.140625" style="5" customWidth="1"/>
    <col min="16133" max="16139" width="15" style="5" customWidth="1"/>
    <col min="16140" max="16384" width="9.140625" style="5"/>
  </cols>
  <sheetData>
    <row r="3" spans="1:11" x14ac:dyDescent="0.2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8" x14ac:dyDescent="0.25">
      <c r="A7" s="6" t="s">
        <v>3</v>
      </c>
      <c r="B7" s="7" t="s">
        <v>964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5" thickBot="1" x14ac:dyDescent="0.25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25">
      <c r="A9" s="1" t="s">
        <v>3</v>
      </c>
      <c r="B9" s="14"/>
      <c r="C9" s="15"/>
      <c r="D9" s="16" t="s">
        <v>5</v>
      </c>
      <c r="E9" s="138" t="s">
        <v>6</v>
      </c>
      <c r="F9" s="139"/>
      <c r="G9" s="138" t="s">
        <v>7</v>
      </c>
      <c r="H9" s="139"/>
      <c r="I9" s="17"/>
      <c r="J9" s="17"/>
      <c r="K9" s="12"/>
    </row>
    <row r="10" spans="1:11" ht="34.5" customHeight="1" x14ac:dyDescent="0.2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25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5" thickBot="1" x14ac:dyDescent="0.25">
      <c r="A12" s="1" t="s">
        <v>3</v>
      </c>
      <c r="B12" s="28" t="s">
        <v>17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">
      <c r="A13" s="1" t="s">
        <v>3</v>
      </c>
      <c r="B13" s="33" t="s">
        <v>965</v>
      </c>
      <c r="C13" s="34" t="s">
        <v>966</v>
      </c>
      <c r="D13" s="35" t="s">
        <v>967</v>
      </c>
      <c r="E13" s="36">
        <v>200000</v>
      </c>
      <c r="F13" s="37">
        <v>0</v>
      </c>
      <c r="G13" s="36">
        <v>50000</v>
      </c>
      <c r="H13" s="37">
        <v>50000</v>
      </c>
      <c r="I13" s="38">
        <v>50000</v>
      </c>
      <c r="J13" s="38">
        <f>E13-(F13+H13+I13)</f>
        <v>100000</v>
      </c>
      <c r="K13" s="12"/>
    </row>
    <row r="14" spans="1:11" x14ac:dyDescent="0.2">
      <c r="A14" s="1" t="s">
        <v>3</v>
      </c>
      <c r="B14" s="39"/>
      <c r="C14" s="40"/>
      <c r="D14" s="41" t="s">
        <v>295</v>
      </c>
      <c r="E14" s="42"/>
      <c r="F14" s="43"/>
      <c r="G14" s="42"/>
      <c r="H14" s="43"/>
      <c r="I14" s="44">
        <v>50000</v>
      </c>
      <c r="J14" s="44"/>
      <c r="K14" s="12"/>
    </row>
    <row r="15" spans="1:11" x14ac:dyDescent="0.2">
      <c r="A15" s="1" t="s">
        <v>3</v>
      </c>
      <c r="B15" s="33" t="s">
        <v>965</v>
      </c>
      <c r="C15" s="34" t="s">
        <v>968</v>
      </c>
      <c r="D15" s="35" t="s">
        <v>969</v>
      </c>
      <c r="E15" s="36">
        <v>36300</v>
      </c>
      <c r="F15" s="37">
        <v>0</v>
      </c>
      <c r="G15" s="36">
        <v>0</v>
      </c>
      <c r="H15" s="37">
        <v>0</v>
      </c>
      <c r="I15" s="38">
        <v>28000</v>
      </c>
      <c r="J15" s="38">
        <f>E15-(F15+H15+I15)</f>
        <v>8300</v>
      </c>
      <c r="K15" s="12"/>
    </row>
    <row r="16" spans="1:11" x14ac:dyDescent="0.2">
      <c r="A16" s="1" t="s">
        <v>3</v>
      </c>
      <c r="B16" s="39"/>
      <c r="C16" s="40"/>
      <c r="D16" s="41" t="s">
        <v>31</v>
      </c>
      <c r="E16" s="42"/>
      <c r="F16" s="43"/>
      <c r="G16" s="42"/>
      <c r="H16" s="43"/>
      <c r="I16" s="44">
        <v>28000</v>
      </c>
      <c r="J16" s="44"/>
      <c r="K16" s="12"/>
    </row>
    <row r="17" spans="1:11" x14ac:dyDescent="0.2">
      <c r="A17" s="1" t="s">
        <v>3</v>
      </c>
      <c r="B17" s="33" t="s">
        <v>93</v>
      </c>
      <c r="C17" s="34" t="s">
        <v>970</v>
      </c>
      <c r="D17" s="35" t="s">
        <v>971</v>
      </c>
      <c r="E17" s="36">
        <v>5000</v>
      </c>
      <c r="F17" s="37">
        <v>0</v>
      </c>
      <c r="G17" s="36">
        <v>0</v>
      </c>
      <c r="H17" s="37">
        <v>2700</v>
      </c>
      <c r="I17" s="38">
        <v>4500</v>
      </c>
      <c r="J17" s="38">
        <f>E17-(F17+H17+I17)</f>
        <v>-2200</v>
      </c>
      <c r="K17" s="12"/>
    </row>
    <row r="18" spans="1:11" x14ac:dyDescent="0.2">
      <c r="A18" s="1" t="s">
        <v>3</v>
      </c>
      <c r="B18" s="39"/>
      <c r="C18" s="40"/>
      <c r="D18" s="41" t="s">
        <v>31</v>
      </c>
      <c r="E18" s="42"/>
      <c r="F18" s="43"/>
      <c r="G18" s="42"/>
      <c r="H18" s="43"/>
      <c r="I18" s="44">
        <v>4500</v>
      </c>
      <c r="J18" s="44"/>
      <c r="K18" s="12"/>
    </row>
    <row r="19" spans="1:11" x14ac:dyDescent="0.2">
      <c r="A19" s="1" t="s">
        <v>3</v>
      </c>
      <c r="B19" s="33" t="s">
        <v>28</v>
      </c>
      <c r="C19" s="34" t="s">
        <v>972</v>
      </c>
      <c r="D19" s="35" t="s">
        <v>973</v>
      </c>
      <c r="E19" s="36">
        <v>27000</v>
      </c>
      <c r="F19" s="37">
        <v>11871.87</v>
      </c>
      <c r="G19" s="36">
        <v>2739.3</v>
      </c>
      <c r="H19" s="37">
        <v>15039.3</v>
      </c>
      <c r="I19" s="38">
        <v>150</v>
      </c>
      <c r="J19" s="38">
        <f>E19-(F19+H19+I19)</f>
        <v>-61.169999999998254</v>
      </c>
      <c r="K19" s="12"/>
    </row>
    <row r="20" spans="1:11" x14ac:dyDescent="0.2">
      <c r="A20" s="1" t="s">
        <v>3</v>
      </c>
      <c r="B20" s="39"/>
      <c r="C20" s="40"/>
      <c r="D20" s="41" t="s">
        <v>31</v>
      </c>
      <c r="E20" s="42"/>
      <c r="F20" s="43"/>
      <c r="G20" s="42"/>
      <c r="H20" s="43"/>
      <c r="I20" s="44">
        <v>150</v>
      </c>
      <c r="J20" s="44"/>
      <c r="K20" s="12"/>
    </row>
    <row r="21" spans="1:11" x14ac:dyDescent="0.2">
      <c r="A21" s="1" t="s">
        <v>3</v>
      </c>
      <c r="B21" s="33" t="s">
        <v>28</v>
      </c>
      <c r="C21" s="34" t="s">
        <v>974</v>
      </c>
      <c r="D21" s="35" t="s">
        <v>975</v>
      </c>
      <c r="E21" s="36">
        <v>30000</v>
      </c>
      <c r="F21" s="37">
        <v>1837.25</v>
      </c>
      <c r="G21" s="36">
        <v>14000</v>
      </c>
      <c r="H21" s="37">
        <v>12700</v>
      </c>
      <c r="I21" s="38">
        <v>5000</v>
      </c>
      <c r="J21" s="38">
        <f>E21-(F21+H21+I21)</f>
        <v>10462.75</v>
      </c>
      <c r="K21" s="12"/>
    </row>
    <row r="22" spans="1:11" x14ac:dyDescent="0.2">
      <c r="A22" s="1" t="s">
        <v>3</v>
      </c>
      <c r="B22" s="39"/>
      <c r="C22" s="40"/>
      <c r="D22" s="41" t="s">
        <v>31</v>
      </c>
      <c r="E22" s="42"/>
      <c r="F22" s="43"/>
      <c r="G22" s="42"/>
      <c r="H22" s="43"/>
      <c r="I22" s="44">
        <v>5000</v>
      </c>
      <c r="J22" s="44"/>
      <c r="K22" s="12"/>
    </row>
    <row r="23" spans="1:11" x14ac:dyDescent="0.2">
      <c r="A23" s="1" t="s">
        <v>3</v>
      </c>
      <c r="B23" s="33" t="s">
        <v>28</v>
      </c>
      <c r="C23" s="34" t="s">
        <v>976</v>
      </c>
      <c r="D23" s="35" t="s">
        <v>977</v>
      </c>
      <c r="E23" s="36">
        <v>36500</v>
      </c>
      <c r="F23" s="37">
        <v>1594.3</v>
      </c>
      <c r="G23" s="36">
        <v>0</v>
      </c>
      <c r="H23" s="37">
        <v>2250</v>
      </c>
      <c r="I23" s="38">
        <v>10000</v>
      </c>
      <c r="J23" s="38">
        <f>E23-(F23+H23+I23)</f>
        <v>22655.7</v>
      </c>
      <c r="K23" s="12"/>
    </row>
    <row r="24" spans="1:11" x14ac:dyDescent="0.2">
      <c r="A24" s="1" t="s">
        <v>3</v>
      </c>
      <c r="B24" s="39"/>
      <c r="C24" s="40"/>
      <c r="D24" s="41" t="s">
        <v>31</v>
      </c>
      <c r="E24" s="42"/>
      <c r="F24" s="43"/>
      <c r="G24" s="42"/>
      <c r="H24" s="43"/>
      <c r="I24" s="44">
        <v>10000</v>
      </c>
      <c r="J24" s="44"/>
      <c r="K24" s="12"/>
    </row>
    <row r="25" spans="1:11" x14ac:dyDescent="0.2">
      <c r="A25" s="1" t="s">
        <v>3</v>
      </c>
      <c r="B25" s="33" t="s">
        <v>28</v>
      </c>
      <c r="C25" s="34" t="s">
        <v>978</v>
      </c>
      <c r="D25" s="35" t="s">
        <v>979</v>
      </c>
      <c r="E25" s="36">
        <v>120000</v>
      </c>
      <c r="F25" s="37">
        <v>1678.58</v>
      </c>
      <c r="G25" s="36">
        <v>0</v>
      </c>
      <c r="H25" s="37">
        <v>5800</v>
      </c>
      <c r="I25" s="38">
        <v>1000</v>
      </c>
      <c r="J25" s="38">
        <f>E25-(F25+H25+I25)</f>
        <v>111521.42</v>
      </c>
      <c r="K25" s="12"/>
    </row>
    <row r="26" spans="1:11" x14ac:dyDescent="0.2">
      <c r="A26" s="1" t="s">
        <v>3</v>
      </c>
      <c r="B26" s="39"/>
      <c r="C26" s="40"/>
      <c r="D26" s="41" t="s">
        <v>31</v>
      </c>
      <c r="E26" s="42"/>
      <c r="F26" s="43"/>
      <c r="G26" s="42"/>
      <c r="H26" s="43"/>
      <c r="I26" s="44">
        <v>1000</v>
      </c>
      <c r="J26" s="44"/>
      <c r="K26" s="12"/>
    </row>
    <row r="27" spans="1:11" x14ac:dyDescent="0.2">
      <c r="A27" s="1" t="s">
        <v>3</v>
      </c>
      <c r="B27" s="33" t="s">
        <v>28</v>
      </c>
      <c r="C27" s="34" t="s">
        <v>980</v>
      </c>
      <c r="D27" s="35" t="s">
        <v>981</v>
      </c>
      <c r="E27" s="36">
        <v>48200</v>
      </c>
      <c r="F27" s="37">
        <v>32522.080000000002</v>
      </c>
      <c r="G27" s="36">
        <v>14800</v>
      </c>
      <c r="H27" s="37">
        <v>15450</v>
      </c>
      <c r="I27" s="38">
        <v>485</v>
      </c>
      <c r="J27" s="38">
        <f>E27-(F27+H27+I27)</f>
        <v>-257.08000000000175</v>
      </c>
      <c r="K27" s="12"/>
    </row>
    <row r="28" spans="1:11" x14ac:dyDescent="0.2">
      <c r="A28" s="1" t="s">
        <v>3</v>
      </c>
      <c r="B28" s="39"/>
      <c r="C28" s="40"/>
      <c r="D28" s="41" t="s">
        <v>31</v>
      </c>
      <c r="E28" s="42"/>
      <c r="F28" s="43"/>
      <c r="G28" s="42"/>
      <c r="H28" s="43"/>
      <c r="I28" s="44">
        <v>485</v>
      </c>
      <c r="J28" s="44"/>
      <c r="K28" s="12"/>
    </row>
    <row r="29" spans="1:11" x14ac:dyDescent="0.2">
      <c r="A29" s="1" t="s">
        <v>3</v>
      </c>
      <c r="B29" s="33" t="s">
        <v>982</v>
      </c>
      <c r="C29" s="34" t="s">
        <v>983</v>
      </c>
      <c r="D29" s="35" t="s">
        <v>984</v>
      </c>
      <c r="E29" s="36">
        <v>141110.20000000001</v>
      </c>
      <c r="F29" s="37">
        <v>94304.45</v>
      </c>
      <c r="G29" s="36">
        <v>0</v>
      </c>
      <c r="H29" s="37">
        <v>5000</v>
      </c>
      <c r="I29" s="38">
        <v>8500</v>
      </c>
      <c r="J29" s="38">
        <f>E29-(F29+H29+I29)</f>
        <v>33305.750000000015</v>
      </c>
      <c r="K29" s="12"/>
    </row>
    <row r="30" spans="1:11" x14ac:dyDescent="0.2">
      <c r="A30" s="1" t="s">
        <v>3</v>
      </c>
      <c r="B30" s="39"/>
      <c r="C30" s="40"/>
      <c r="D30" s="41" t="s">
        <v>31</v>
      </c>
      <c r="E30" s="42"/>
      <c r="F30" s="43"/>
      <c r="G30" s="42"/>
      <c r="H30" s="43"/>
      <c r="I30" s="44">
        <v>8500</v>
      </c>
      <c r="J30" s="44"/>
      <c r="K30" s="12"/>
    </row>
    <row r="31" spans="1:11" x14ac:dyDescent="0.2">
      <c r="A31" s="1" t="s">
        <v>3</v>
      </c>
      <c r="B31" s="33" t="s">
        <v>982</v>
      </c>
      <c r="C31" s="34" t="s">
        <v>985</v>
      </c>
      <c r="D31" s="35" t="s">
        <v>986</v>
      </c>
      <c r="E31" s="36">
        <v>580389.4</v>
      </c>
      <c r="F31" s="37">
        <v>152574.87</v>
      </c>
      <c r="G31" s="36">
        <v>9419.9</v>
      </c>
      <c r="H31" s="37">
        <v>11719.9</v>
      </c>
      <c r="I31" s="38">
        <v>15500</v>
      </c>
      <c r="J31" s="38">
        <f>E31-(F31+H31+I31)</f>
        <v>400594.63</v>
      </c>
      <c r="K31" s="12"/>
    </row>
    <row r="32" spans="1:11" x14ac:dyDescent="0.2">
      <c r="A32" s="1" t="s">
        <v>3</v>
      </c>
      <c r="B32" s="39"/>
      <c r="C32" s="40"/>
      <c r="D32" s="41" t="s">
        <v>31</v>
      </c>
      <c r="E32" s="42"/>
      <c r="F32" s="43"/>
      <c r="G32" s="42"/>
      <c r="H32" s="43"/>
      <c r="I32" s="44">
        <v>15500</v>
      </c>
      <c r="J32" s="44"/>
      <c r="K32" s="12"/>
    </row>
    <row r="33" spans="1:11" x14ac:dyDescent="0.2">
      <c r="A33" s="1" t="s">
        <v>3</v>
      </c>
      <c r="B33" s="33" t="s">
        <v>982</v>
      </c>
      <c r="C33" s="34" t="s">
        <v>987</v>
      </c>
      <c r="D33" s="35" t="s">
        <v>988</v>
      </c>
      <c r="E33" s="36">
        <v>500000</v>
      </c>
      <c r="F33" s="37">
        <v>313595.03000000003</v>
      </c>
      <c r="G33" s="36">
        <v>0</v>
      </c>
      <c r="H33" s="37">
        <v>42788.2</v>
      </c>
      <c r="I33" s="38">
        <v>35000</v>
      </c>
      <c r="J33" s="38">
        <f>E33-(F33+H33+I33)</f>
        <v>108616.76999999996</v>
      </c>
      <c r="K33" s="12"/>
    </row>
    <row r="34" spans="1:11" x14ac:dyDescent="0.2">
      <c r="A34" s="1" t="s">
        <v>3</v>
      </c>
      <c r="B34" s="39"/>
      <c r="C34" s="40"/>
      <c r="D34" s="41" t="s">
        <v>31</v>
      </c>
      <c r="E34" s="42"/>
      <c r="F34" s="43"/>
      <c r="G34" s="42"/>
      <c r="H34" s="43"/>
      <c r="I34" s="44">
        <v>35000</v>
      </c>
      <c r="J34" s="44"/>
      <c r="K34" s="12"/>
    </row>
    <row r="35" spans="1:11" x14ac:dyDescent="0.2">
      <c r="A35" s="1" t="s">
        <v>3</v>
      </c>
      <c r="B35" s="33" t="s">
        <v>982</v>
      </c>
      <c r="C35" s="34" t="s">
        <v>989</v>
      </c>
      <c r="D35" s="35" t="s">
        <v>990</v>
      </c>
      <c r="E35" s="36">
        <v>327770</v>
      </c>
      <c r="F35" s="37">
        <v>243838.52</v>
      </c>
      <c r="G35" s="36">
        <v>16153.5</v>
      </c>
      <c r="H35" s="37">
        <v>26753.5</v>
      </c>
      <c r="I35" s="38">
        <v>24230</v>
      </c>
      <c r="J35" s="38">
        <f>E35-(F35+H35+I35)</f>
        <v>32947.979999999981</v>
      </c>
      <c r="K35" s="12"/>
    </row>
    <row r="36" spans="1:11" x14ac:dyDescent="0.2">
      <c r="A36" s="1" t="s">
        <v>3</v>
      </c>
      <c r="B36" s="39"/>
      <c r="C36" s="40"/>
      <c r="D36" s="41" t="s">
        <v>31</v>
      </c>
      <c r="E36" s="42"/>
      <c r="F36" s="43"/>
      <c r="G36" s="42"/>
      <c r="H36" s="43"/>
      <c r="I36" s="44">
        <v>24230</v>
      </c>
      <c r="J36" s="44"/>
      <c r="K36" s="12"/>
    </row>
    <row r="37" spans="1:11" x14ac:dyDescent="0.2">
      <c r="A37" s="1" t="s">
        <v>3</v>
      </c>
      <c r="B37" s="33" t="s">
        <v>982</v>
      </c>
      <c r="C37" s="34" t="s">
        <v>991</v>
      </c>
      <c r="D37" s="35" t="s">
        <v>992</v>
      </c>
      <c r="E37" s="36">
        <v>377420</v>
      </c>
      <c r="F37" s="37">
        <v>215071.28</v>
      </c>
      <c r="G37" s="36">
        <v>0</v>
      </c>
      <c r="H37" s="37">
        <v>1600</v>
      </c>
      <c r="I37" s="38">
        <v>91000</v>
      </c>
      <c r="J37" s="38">
        <f>E37-(F37+H37+I37)</f>
        <v>69748.719999999972</v>
      </c>
      <c r="K37" s="12"/>
    </row>
    <row r="38" spans="1:11" x14ac:dyDescent="0.2">
      <c r="A38" s="1" t="s">
        <v>3</v>
      </c>
      <c r="B38" s="39"/>
      <c r="C38" s="40"/>
      <c r="D38" s="41" t="s">
        <v>31</v>
      </c>
      <c r="E38" s="42"/>
      <c r="F38" s="43"/>
      <c r="G38" s="42"/>
      <c r="H38" s="43"/>
      <c r="I38" s="44">
        <v>91000</v>
      </c>
      <c r="J38" s="44"/>
      <c r="K38" s="12"/>
    </row>
    <row r="39" spans="1:11" x14ac:dyDescent="0.2">
      <c r="A39" s="1" t="s">
        <v>3</v>
      </c>
      <c r="B39" s="33" t="s">
        <v>982</v>
      </c>
      <c r="C39" s="34" t="s">
        <v>993</v>
      </c>
      <c r="D39" s="35" t="s">
        <v>994</v>
      </c>
      <c r="E39" s="36">
        <v>155500</v>
      </c>
      <c r="F39" s="37">
        <v>67.209999999999994</v>
      </c>
      <c r="G39" s="36">
        <v>20000</v>
      </c>
      <c r="H39" s="37">
        <v>39900</v>
      </c>
      <c r="I39" s="38">
        <v>20000</v>
      </c>
      <c r="J39" s="38">
        <f>E39-(F39+H39+I39)</f>
        <v>95532.790000000008</v>
      </c>
      <c r="K39" s="12"/>
    </row>
    <row r="40" spans="1:11" x14ac:dyDescent="0.2">
      <c r="A40" s="1" t="s">
        <v>3</v>
      </c>
      <c r="B40" s="39"/>
      <c r="C40" s="40"/>
      <c r="D40" s="41" t="s">
        <v>31</v>
      </c>
      <c r="E40" s="42"/>
      <c r="F40" s="43"/>
      <c r="G40" s="42"/>
      <c r="H40" s="43"/>
      <c r="I40" s="44">
        <v>20000</v>
      </c>
      <c r="J40" s="44"/>
      <c r="K40" s="12"/>
    </row>
    <row r="41" spans="1:11" x14ac:dyDescent="0.2">
      <c r="A41" s="1" t="s">
        <v>3</v>
      </c>
      <c r="B41" s="33" t="s">
        <v>982</v>
      </c>
      <c r="C41" s="34" t="s">
        <v>995</v>
      </c>
      <c r="D41" s="35" t="s">
        <v>996</v>
      </c>
      <c r="E41" s="36">
        <v>800000</v>
      </c>
      <c r="F41" s="37">
        <v>0</v>
      </c>
      <c r="G41" s="36">
        <v>225000</v>
      </c>
      <c r="H41" s="37">
        <v>250000</v>
      </c>
      <c r="I41" s="38">
        <v>250000</v>
      </c>
      <c r="J41" s="38">
        <f>E41-(F41+H41+I41)</f>
        <v>300000</v>
      </c>
      <c r="K41" s="12"/>
    </row>
    <row r="42" spans="1:11" x14ac:dyDescent="0.2">
      <c r="A42" s="1" t="s">
        <v>3</v>
      </c>
      <c r="B42" s="39"/>
      <c r="C42" s="40"/>
      <c r="D42" s="41" t="s">
        <v>31</v>
      </c>
      <c r="E42" s="42"/>
      <c r="F42" s="43"/>
      <c r="G42" s="42"/>
      <c r="H42" s="43"/>
      <c r="I42" s="44">
        <v>250000</v>
      </c>
      <c r="J42" s="44"/>
      <c r="K42" s="12"/>
    </row>
    <row r="43" spans="1:11" x14ac:dyDescent="0.2">
      <c r="A43" s="1" t="s">
        <v>3</v>
      </c>
      <c r="B43" s="33" t="s">
        <v>997</v>
      </c>
      <c r="C43" s="34" t="s">
        <v>998</v>
      </c>
      <c r="D43" s="35" t="s">
        <v>999</v>
      </c>
      <c r="E43" s="36">
        <v>740368.9</v>
      </c>
      <c r="F43" s="37">
        <v>489017.36</v>
      </c>
      <c r="G43" s="36">
        <v>32000</v>
      </c>
      <c r="H43" s="37">
        <v>42900</v>
      </c>
      <c r="I43" s="38">
        <v>25000</v>
      </c>
      <c r="J43" s="38">
        <f>E43-(F43+H43+I43)</f>
        <v>183451.54000000004</v>
      </c>
      <c r="K43" s="12"/>
    </row>
    <row r="44" spans="1:11" x14ac:dyDescent="0.2">
      <c r="A44" s="1" t="s">
        <v>3</v>
      </c>
      <c r="B44" s="39"/>
      <c r="C44" s="40"/>
      <c r="D44" s="41" t="s">
        <v>31</v>
      </c>
      <c r="E44" s="42"/>
      <c r="F44" s="43"/>
      <c r="G44" s="42"/>
      <c r="H44" s="43"/>
      <c r="I44" s="44">
        <v>25000</v>
      </c>
      <c r="J44" s="44"/>
      <c r="K44" s="12"/>
    </row>
    <row r="45" spans="1:11" x14ac:dyDescent="0.2">
      <c r="A45" s="1" t="s">
        <v>3</v>
      </c>
      <c r="B45" s="33" t="s">
        <v>997</v>
      </c>
      <c r="C45" s="34" t="s">
        <v>1000</v>
      </c>
      <c r="D45" s="35" t="s">
        <v>1001</v>
      </c>
      <c r="E45" s="36">
        <v>96613.6</v>
      </c>
      <c r="F45" s="37">
        <v>75576.11</v>
      </c>
      <c r="G45" s="36">
        <v>3000</v>
      </c>
      <c r="H45" s="37">
        <v>7800</v>
      </c>
      <c r="I45" s="38">
        <v>7000</v>
      </c>
      <c r="J45" s="38">
        <f>E45-(F45+H45+I45)</f>
        <v>6237.4900000000052</v>
      </c>
      <c r="K45" s="12"/>
    </row>
    <row r="46" spans="1:11" x14ac:dyDescent="0.2">
      <c r="A46" s="1" t="s">
        <v>3</v>
      </c>
      <c r="B46" s="39"/>
      <c r="C46" s="40"/>
      <c r="D46" s="41" t="s">
        <v>31</v>
      </c>
      <c r="E46" s="42"/>
      <c r="F46" s="43"/>
      <c r="G46" s="42"/>
      <c r="H46" s="43"/>
      <c r="I46" s="44">
        <v>7000</v>
      </c>
      <c r="J46" s="44"/>
      <c r="K46" s="12"/>
    </row>
    <row r="47" spans="1:11" x14ac:dyDescent="0.2">
      <c r="A47" s="1" t="s">
        <v>3</v>
      </c>
      <c r="B47" s="33" t="s">
        <v>1002</v>
      </c>
      <c r="C47" s="34" t="s">
        <v>1247</v>
      </c>
      <c r="D47" s="35" t="s">
        <v>1003</v>
      </c>
      <c r="E47" s="36">
        <v>2500</v>
      </c>
      <c r="F47" s="37">
        <v>0</v>
      </c>
      <c r="G47" s="36">
        <v>0</v>
      </c>
      <c r="H47" s="37">
        <v>0</v>
      </c>
      <c r="I47" s="38">
        <v>2500</v>
      </c>
      <c r="J47" s="38">
        <f>E47-(F47+H47+I47)</f>
        <v>0</v>
      </c>
      <c r="K47" s="12"/>
    </row>
    <row r="48" spans="1:11" x14ac:dyDescent="0.2">
      <c r="A48" s="1" t="s">
        <v>3</v>
      </c>
      <c r="B48" s="39"/>
      <c r="C48" s="40"/>
      <c r="D48" s="41" t="s">
        <v>21</v>
      </c>
      <c r="E48" s="42"/>
      <c r="F48" s="43"/>
      <c r="G48" s="42"/>
      <c r="H48" s="43"/>
      <c r="I48" s="44">
        <v>2500</v>
      </c>
      <c r="J48" s="44"/>
      <c r="K48" s="12"/>
    </row>
    <row r="49" spans="1:11" x14ac:dyDescent="0.2">
      <c r="A49" s="1" t="s">
        <v>3</v>
      </c>
      <c r="B49" s="33" t="s">
        <v>1002</v>
      </c>
      <c r="C49" s="34" t="s">
        <v>1248</v>
      </c>
      <c r="D49" s="35" t="s">
        <v>1004</v>
      </c>
      <c r="E49" s="36">
        <v>21780</v>
      </c>
      <c r="F49" s="37">
        <v>0</v>
      </c>
      <c r="G49" s="36">
        <v>0</v>
      </c>
      <c r="H49" s="37">
        <v>0</v>
      </c>
      <c r="I49" s="38">
        <v>21780</v>
      </c>
      <c r="J49" s="38">
        <f>E49-(F49+H49+I49)</f>
        <v>0</v>
      </c>
      <c r="K49" s="12"/>
    </row>
    <row r="50" spans="1:11" x14ac:dyDescent="0.2">
      <c r="A50" s="1" t="s">
        <v>3</v>
      </c>
      <c r="B50" s="39"/>
      <c r="C50" s="40"/>
      <c r="D50" s="41" t="s">
        <v>21</v>
      </c>
      <c r="E50" s="42"/>
      <c r="F50" s="43"/>
      <c r="G50" s="42"/>
      <c r="H50" s="43"/>
      <c r="I50" s="44">
        <v>21780</v>
      </c>
      <c r="J50" s="44"/>
      <c r="K50" s="12"/>
    </row>
    <row r="51" spans="1:11" x14ac:dyDescent="0.2">
      <c r="A51" s="1" t="s">
        <v>3</v>
      </c>
      <c r="B51" s="33" t="s">
        <v>1002</v>
      </c>
      <c r="C51" s="34" t="s">
        <v>1249</v>
      </c>
      <c r="D51" s="35" t="s">
        <v>1005</v>
      </c>
      <c r="E51" s="36">
        <v>1210</v>
      </c>
      <c r="F51" s="37">
        <v>0</v>
      </c>
      <c r="G51" s="36">
        <v>0</v>
      </c>
      <c r="H51" s="37">
        <v>0</v>
      </c>
      <c r="I51" s="38">
        <v>1210</v>
      </c>
      <c r="J51" s="38">
        <f>E51-(F51+H51+I51)</f>
        <v>0</v>
      </c>
      <c r="K51" s="12"/>
    </row>
    <row r="52" spans="1:11" x14ac:dyDescent="0.2">
      <c r="A52" s="1" t="s">
        <v>3</v>
      </c>
      <c r="B52" s="39"/>
      <c r="C52" s="40"/>
      <c r="D52" s="41" t="s">
        <v>21</v>
      </c>
      <c r="E52" s="42"/>
      <c r="F52" s="43"/>
      <c r="G52" s="42"/>
      <c r="H52" s="43"/>
      <c r="I52" s="44">
        <v>1210</v>
      </c>
      <c r="J52" s="44"/>
      <c r="K52" s="12"/>
    </row>
    <row r="53" spans="1:11" x14ac:dyDescent="0.2">
      <c r="A53" s="1" t="s">
        <v>3</v>
      </c>
      <c r="B53" s="33" t="s">
        <v>1002</v>
      </c>
      <c r="C53" s="34" t="s">
        <v>1250</v>
      </c>
      <c r="D53" s="35" t="s">
        <v>1006</v>
      </c>
      <c r="E53" s="36">
        <v>6000</v>
      </c>
      <c r="F53" s="37">
        <v>0</v>
      </c>
      <c r="G53" s="36">
        <v>0</v>
      </c>
      <c r="H53" s="37">
        <v>0</v>
      </c>
      <c r="I53" s="38">
        <v>6000</v>
      </c>
      <c r="J53" s="38">
        <f>E53-(F53+H53+I53)</f>
        <v>0</v>
      </c>
      <c r="K53" s="12"/>
    </row>
    <row r="54" spans="1:11" x14ac:dyDescent="0.2">
      <c r="A54" s="1" t="s">
        <v>3</v>
      </c>
      <c r="B54" s="39"/>
      <c r="C54" s="40"/>
      <c r="D54" s="41" t="s">
        <v>21</v>
      </c>
      <c r="E54" s="42"/>
      <c r="F54" s="43"/>
      <c r="G54" s="42"/>
      <c r="H54" s="43"/>
      <c r="I54" s="44">
        <v>6000</v>
      </c>
      <c r="J54" s="44"/>
      <c r="K54" s="12"/>
    </row>
    <row r="55" spans="1:11" x14ac:dyDescent="0.2">
      <c r="A55" s="1" t="s">
        <v>3</v>
      </c>
      <c r="B55" s="33" t="s">
        <v>1002</v>
      </c>
      <c r="C55" s="34" t="s">
        <v>1251</v>
      </c>
      <c r="D55" s="35" t="s">
        <v>1007</v>
      </c>
      <c r="E55" s="36">
        <v>8500</v>
      </c>
      <c r="F55" s="37">
        <v>0</v>
      </c>
      <c r="G55" s="36">
        <v>0</v>
      </c>
      <c r="H55" s="37">
        <v>0</v>
      </c>
      <c r="I55" s="38">
        <v>8500</v>
      </c>
      <c r="J55" s="38">
        <f>E55-(F55+H55+I55)</f>
        <v>0</v>
      </c>
      <c r="K55" s="12"/>
    </row>
    <row r="56" spans="1:11" x14ac:dyDescent="0.2">
      <c r="A56" s="1" t="s">
        <v>3</v>
      </c>
      <c r="B56" s="39"/>
      <c r="C56" s="40"/>
      <c r="D56" s="41" t="s">
        <v>21</v>
      </c>
      <c r="E56" s="42"/>
      <c r="F56" s="43"/>
      <c r="G56" s="42"/>
      <c r="H56" s="43"/>
      <c r="I56" s="44">
        <v>8500</v>
      </c>
      <c r="J56" s="44"/>
      <c r="K56" s="12"/>
    </row>
    <row r="57" spans="1:11" x14ac:dyDescent="0.2">
      <c r="A57" s="1" t="s">
        <v>3</v>
      </c>
      <c r="B57" s="33" t="s">
        <v>1002</v>
      </c>
      <c r="C57" s="34" t="s">
        <v>1252</v>
      </c>
      <c r="D57" s="35" t="s">
        <v>1008</v>
      </c>
      <c r="E57" s="36">
        <v>15000</v>
      </c>
      <c r="F57" s="37">
        <v>0</v>
      </c>
      <c r="G57" s="36">
        <v>0</v>
      </c>
      <c r="H57" s="37">
        <v>0</v>
      </c>
      <c r="I57" s="38">
        <v>15000</v>
      </c>
      <c r="J57" s="38">
        <f>E57-(F57+H57+I57)</f>
        <v>0</v>
      </c>
      <c r="K57" s="12"/>
    </row>
    <row r="58" spans="1:11" x14ac:dyDescent="0.2">
      <c r="A58" s="1" t="s">
        <v>3</v>
      </c>
      <c r="B58" s="39"/>
      <c r="C58" s="40"/>
      <c r="D58" s="41" t="s">
        <v>21</v>
      </c>
      <c r="E58" s="42"/>
      <c r="F58" s="43"/>
      <c r="G58" s="42"/>
      <c r="H58" s="43"/>
      <c r="I58" s="44">
        <v>15000</v>
      </c>
      <c r="J58" s="44"/>
      <c r="K58" s="12"/>
    </row>
    <row r="59" spans="1:11" x14ac:dyDescent="0.2">
      <c r="A59" s="1" t="s">
        <v>3</v>
      </c>
      <c r="B59" s="33" t="s">
        <v>1002</v>
      </c>
      <c r="C59" s="34" t="s">
        <v>1253</v>
      </c>
      <c r="D59" s="35" t="s">
        <v>1009</v>
      </c>
      <c r="E59" s="36">
        <v>2420</v>
      </c>
      <c r="F59" s="37">
        <v>0</v>
      </c>
      <c r="G59" s="36">
        <v>0</v>
      </c>
      <c r="H59" s="37">
        <v>0</v>
      </c>
      <c r="I59" s="38">
        <v>2420</v>
      </c>
      <c r="J59" s="38">
        <f>E59-(F59+H59+I59)</f>
        <v>0</v>
      </c>
      <c r="K59" s="12"/>
    </row>
    <row r="60" spans="1:11" ht="13.5" thickBot="1" x14ac:dyDescent="0.25">
      <c r="A60" s="1" t="s">
        <v>3</v>
      </c>
      <c r="B60" s="39"/>
      <c r="C60" s="40"/>
      <c r="D60" s="41" t="s">
        <v>21</v>
      </c>
      <c r="E60" s="42"/>
      <c r="F60" s="43"/>
      <c r="G60" s="42"/>
      <c r="H60" s="43"/>
      <c r="I60" s="44">
        <v>2420</v>
      </c>
      <c r="J60" s="44"/>
      <c r="K60" s="12"/>
    </row>
    <row r="61" spans="1:11" ht="13.5" thickBot="1" x14ac:dyDescent="0.25">
      <c r="A61" s="1" t="s">
        <v>3</v>
      </c>
      <c r="B61" s="28" t="s">
        <v>24</v>
      </c>
      <c r="C61" s="29"/>
      <c r="D61" s="30"/>
      <c r="E61" s="31">
        <v>4279582.0999999996</v>
      </c>
      <c r="F61" s="32">
        <v>1633548.9</v>
      </c>
      <c r="G61" s="31">
        <v>387112.7</v>
      </c>
      <c r="H61" s="32">
        <v>532400.9</v>
      </c>
      <c r="I61" s="32">
        <v>632775</v>
      </c>
      <c r="J61" s="32">
        <v>1480857.3</v>
      </c>
      <c r="K61" s="12"/>
    </row>
    <row r="62" spans="1:11" ht="13.5" thickBot="1" x14ac:dyDescent="0.25">
      <c r="A62" s="1" t="s">
        <v>3</v>
      </c>
      <c r="B62" s="45"/>
      <c r="C62" s="46"/>
      <c r="D62" s="47" t="s">
        <v>91</v>
      </c>
      <c r="E62" s="48">
        <f>SUM(E12:E61)/2</f>
        <v>4279582.0999999996</v>
      </c>
      <c r="F62" s="49">
        <f>SUM(F12:F61)/2</f>
        <v>1633548.9049999998</v>
      </c>
      <c r="G62" s="48">
        <f>SUM(G12:G61)/2</f>
        <v>387112.7</v>
      </c>
      <c r="H62" s="50">
        <f>SUM(H12:H61)/2</f>
        <v>532400.9</v>
      </c>
      <c r="I62" s="50">
        <f>SUM(I12:I61)/3</f>
        <v>632775</v>
      </c>
      <c r="J62" s="50">
        <f>E62-(F62+H62+I62)</f>
        <v>1480857.2949999999</v>
      </c>
      <c r="K62" s="51"/>
    </row>
    <row r="63" spans="1:11" x14ac:dyDescent="0.2">
      <c r="A63" s="1" t="s">
        <v>3</v>
      </c>
      <c r="C63" s="13"/>
      <c r="E63" s="12"/>
      <c r="F63" s="12"/>
      <c r="G63" s="12"/>
      <c r="H63" s="12"/>
      <c r="I63" s="12"/>
      <c r="J63" s="12"/>
      <c r="K63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20" orientation="landscape" r:id="rId1"/>
  <headerFooter alignWithMargins="0"/>
  <rowBreaks count="1" manualBreakCount="1">
    <brk id="4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3:K79"/>
  <sheetViews>
    <sheetView showGridLines="0" zoomScaleNormal="100" workbookViewId="0"/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4" customWidth="1"/>
    <col min="12" max="256" width="9.140625" style="5"/>
    <col min="257" max="257" width="5.7109375" style="5" customWidth="1"/>
    <col min="258" max="258" width="26.140625" style="5" customWidth="1"/>
    <col min="259" max="259" width="8.7109375" style="5" customWidth="1"/>
    <col min="260" max="260" width="37.140625" style="5" customWidth="1"/>
    <col min="261" max="267" width="15" style="5" customWidth="1"/>
    <col min="268" max="512" width="9.140625" style="5"/>
    <col min="513" max="513" width="5.7109375" style="5" customWidth="1"/>
    <col min="514" max="514" width="26.140625" style="5" customWidth="1"/>
    <col min="515" max="515" width="8.7109375" style="5" customWidth="1"/>
    <col min="516" max="516" width="37.140625" style="5" customWidth="1"/>
    <col min="517" max="523" width="15" style="5" customWidth="1"/>
    <col min="524" max="768" width="9.140625" style="5"/>
    <col min="769" max="769" width="5.7109375" style="5" customWidth="1"/>
    <col min="770" max="770" width="26.140625" style="5" customWidth="1"/>
    <col min="771" max="771" width="8.7109375" style="5" customWidth="1"/>
    <col min="772" max="772" width="37.140625" style="5" customWidth="1"/>
    <col min="773" max="779" width="15" style="5" customWidth="1"/>
    <col min="780" max="1024" width="9.140625" style="5"/>
    <col min="1025" max="1025" width="5.7109375" style="5" customWidth="1"/>
    <col min="1026" max="1026" width="26.140625" style="5" customWidth="1"/>
    <col min="1027" max="1027" width="8.7109375" style="5" customWidth="1"/>
    <col min="1028" max="1028" width="37.140625" style="5" customWidth="1"/>
    <col min="1029" max="1035" width="15" style="5" customWidth="1"/>
    <col min="1036" max="1280" width="9.140625" style="5"/>
    <col min="1281" max="1281" width="5.7109375" style="5" customWidth="1"/>
    <col min="1282" max="1282" width="26.140625" style="5" customWidth="1"/>
    <col min="1283" max="1283" width="8.7109375" style="5" customWidth="1"/>
    <col min="1284" max="1284" width="37.140625" style="5" customWidth="1"/>
    <col min="1285" max="1291" width="15" style="5" customWidth="1"/>
    <col min="1292" max="1536" width="9.140625" style="5"/>
    <col min="1537" max="1537" width="5.7109375" style="5" customWidth="1"/>
    <col min="1538" max="1538" width="26.140625" style="5" customWidth="1"/>
    <col min="1539" max="1539" width="8.7109375" style="5" customWidth="1"/>
    <col min="1540" max="1540" width="37.140625" style="5" customWidth="1"/>
    <col min="1541" max="1547" width="15" style="5" customWidth="1"/>
    <col min="1548" max="1792" width="9.140625" style="5"/>
    <col min="1793" max="1793" width="5.7109375" style="5" customWidth="1"/>
    <col min="1794" max="1794" width="26.140625" style="5" customWidth="1"/>
    <col min="1795" max="1795" width="8.7109375" style="5" customWidth="1"/>
    <col min="1796" max="1796" width="37.140625" style="5" customWidth="1"/>
    <col min="1797" max="1803" width="15" style="5" customWidth="1"/>
    <col min="1804" max="2048" width="9.140625" style="5"/>
    <col min="2049" max="2049" width="5.7109375" style="5" customWidth="1"/>
    <col min="2050" max="2050" width="26.140625" style="5" customWidth="1"/>
    <col min="2051" max="2051" width="8.7109375" style="5" customWidth="1"/>
    <col min="2052" max="2052" width="37.140625" style="5" customWidth="1"/>
    <col min="2053" max="2059" width="15" style="5" customWidth="1"/>
    <col min="2060" max="2304" width="9.140625" style="5"/>
    <col min="2305" max="2305" width="5.7109375" style="5" customWidth="1"/>
    <col min="2306" max="2306" width="26.140625" style="5" customWidth="1"/>
    <col min="2307" max="2307" width="8.7109375" style="5" customWidth="1"/>
    <col min="2308" max="2308" width="37.140625" style="5" customWidth="1"/>
    <col min="2309" max="2315" width="15" style="5" customWidth="1"/>
    <col min="2316" max="2560" width="9.140625" style="5"/>
    <col min="2561" max="2561" width="5.7109375" style="5" customWidth="1"/>
    <col min="2562" max="2562" width="26.140625" style="5" customWidth="1"/>
    <col min="2563" max="2563" width="8.7109375" style="5" customWidth="1"/>
    <col min="2564" max="2564" width="37.140625" style="5" customWidth="1"/>
    <col min="2565" max="2571" width="15" style="5" customWidth="1"/>
    <col min="2572" max="2816" width="9.140625" style="5"/>
    <col min="2817" max="2817" width="5.7109375" style="5" customWidth="1"/>
    <col min="2818" max="2818" width="26.140625" style="5" customWidth="1"/>
    <col min="2819" max="2819" width="8.7109375" style="5" customWidth="1"/>
    <col min="2820" max="2820" width="37.140625" style="5" customWidth="1"/>
    <col min="2821" max="2827" width="15" style="5" customWidth="1"/>
    <col min="2828" max="3072" width="9.140625" style="5"/>
    <col min="3073" max="3073" width="5.7109375" style="5" customWidth="1"/>
    <col min="3074" max="3074" width="26.140625" style="5" customWidth="1"/>
    <col min="3075" max="3075" width="8.7109375" style="5" customWidth="1"/>
    <col min="3076" max="3076" width="37.140625" style="5" customWidth="1"/>
    <col min="3077" max="3083" width="15" style="5" customWidth="1"/>
    <col min="3084" max="3328" width="9.140625" style="5"/>
    <col min="3329" max="3329" width="5.7109375" style="5" customWidth="1"/>
    <col min="3330" max="3330" width="26.140625" style="5" customWidth="1"/>
    <col min="3331" max="3331" width="8.7109375" style="5" customWidth="1"/>
    <col min="3332" max="3332" width="37.140625" style="5" customWidth="1"/>
    <col min="3333" max="3339" width="15" style="5" customWidth="1"/>
    <col min="3340" max="3584" width="9.140625" style="5"/>
    <col min="3585" max="3585" width="5.7109375" style="5" customWidth="1"/>
    <col min="3586" max="3586" width="26.140625" style="5" customWidth="1"/>
    <col min="3587" max="3587" width="8.7109375" style="5" customWidth="1"/>
    <col min="3588" max="3588" width="37.140625" style="5" customWidth="1"/>
    <col min="3589" max="3595" width="15" style="5" customWidth="1"/>
    <col min="3596" max="3840" width="9.140625" style="5"/>
    <col min="3841" max="3841" width="5.7109375" style="5" customWidth="1"/>
    <col min="3842" max="3842" width="26.140625" style="5" customWidth="1"/>
    <col min="3843" max="3843" width="8.7109375" style="5" customWidth="1"/>
    <col min="3844" max="3844" width="37.140625" style="5" customWidth="1"/>
    <col min="3845" max="3851" width="15" style="5" customWidth="1"/>
    <col min="3852" max="4096" width="9.140625" style="5"/>
    <col min="4097" max="4097" width="5.7109375" style="5" customWidth="1"/>
    <col min="4098" max="4098" width="26.140625" style="5" customWidth="1"/>
    <col min="4099" max="4099" width="8.7109375" style="5" customWidth="1"/>
    <col min="4100" max="4100" width="37.140625" style="5" customWidth="1"/>
    <col min="4101" max="4107" width="15" style="5" customWidth="1"/>
    <col min="4108" max="4352" width="9.140625" style="5"/>
    <col min="4353" max="4353" width="5.7109375" style="5" customWidth="1"/>
    <col min="4354" max="4354" width="26.140625" style="5" customWidth="1"/>
    <col min="4355" max="4355" width="8.7109375" style="5" customWidth="1"/>
    <col min="4356" max="4356" width="37.140625" style="5" customWidth="1"/>
    <col min="4357" max="4363" width="15" style="5" customWidth="1"/>
    <col min="4364" max="4608" width="9.140625" style="5"/>
    <col min="4609" max="4609" width="5.7109375" style="5" customWidth="1"/>
    <col min="4610" max="4610" width="26.140625" style="5" customWidth="1"/>
    <col min="4611" max="4611" width="8.7109375" style="5" customWidth="1"/>
    <col min="4612" max="4612" width="37.140625" style="5" customWidth="1"/>
    <col min="4613" max="4619" width="15" style="5" customWidth="1"/>
    <col min="4620" max="4864" width="9.140625" style="5"/>
    <col min="4865" max="4865" width="5.7109375" style="5" customWidth="1"/>
    <col min="4866" max="4866" width="26.140625" style="5" customWidth="1"/>
    <col min="4867" max="4867" width="8.7109375" style="5" customWidth="1"/>
    <col min="4868" max="4868" width="37.140625" style="5" customWidth="1"/>
    <col min="4869" max="4875" width="15" style="5" customWidth="1"/>
    <col min="4876" max="5120" width="9.140625" style="5"/>
    <col min="5121" max="5121" width="5.7109375" style="5" customWidth="1"/>
    <col min="5122" max="5122" width="26.140625" style="5" customWidth="1"/>
    <col min="5123" max="5123" width="8.7109375" style="5" customWidth="1"/>
    <col min="5124" max="5124" width="37.140625" style="5" customWidth="1"/>
    <col min="5125" max="5131" width="15" style="5" customWidth="1"/>
    <col min="5132" max="5376" width="9.140625" style="5"/>
    <col min="5377" max="5377" width="5.7109375" style="5" customWidth="1"/>
    <col min="5378" max="5378" width="26.140625" style="5" customWidth="1"/>
    <col min="5379" max="5379" width="8.7109375" style="5" customWidth="1"/>
    <col min="5380" max="5380" width="37.140625" style="5" customWidth="1"/>
    <col min="5381" max="5387" width="15" style="5" customWidth="1"/>
    <col min="5388" max="5632" width="9.140625" style="5"/>
    <col min="5633" max="5633" width="5.7109375" style="5" customWidth="1"/>
    <col min="5634" max="5634" width="26.140625" style="5" customWidth="1"/>
    <col min="5635" max="5635" width="8.7109375" style="5" customWidth="1"/>
    <col min="5636" max="5636" width="37.140625" style="5" customWidth="1"/>
    <col min="5637" max="5643" width="15" style="5" customWidth="1"/>
    <col min="5644" max="5888" width="9.140625" style="5"/>
    <col min="5889" max="5889" width="5.7109375" style="5" customWidth="1"/>
    <col min="5890" max="5890" width="26.140625" style="5" customWidth="1"/>
    <col min="5891" max="5891" width="8.7109375" style="5" customWidth="1"/>
    <col min="5892" max="5892" width="37.140625" style="5" customWidth="1"/>
    <col min="5893" max="5899" width="15" style="5" customWidth="1"/>
    <col min="5900" max="6144" width="9.140625" style="5"/>
    <col min="6145" max="6145" width="5.7109375" style="5" customWidth="1"/>
    <col min="6146" max="6146" width="26.140625" style="5" customWidth="1"/>
    <col min="6147" max="6147" width="8.7109375" style="5" customWidth="1"/>
    <col min="6148" max="6148" width="37.140625" style="5" customWidth="1"/>
    <col min="6149" max="6155" width="15" style="5" customWidth="1"/>
    <col min="6156" max="6400" width="9.140625" style="5"/>
    <col min="6401" max="6401" width="5.7109375" style="5" customWidth="1"/>
    <col min="6402" max="6402" width="26.140625" style="5" customWidth="1"/>
    <col min="6403" max="6403" width="8.7109375" style="5" customWidth="1"/>
    <col min="6404" max="6404" width="37.140625" style="5" customWidth="1"/>
    <col min="6405" max="6411" width="15" style="5" customWidth="1"/>
    <col min="6412" max="6656" width="9.140625" style="5"/>
    <col min="6657" max="6657" width="5.7109375" style="5" customWidth="1"/>
    <col min="6658" max="6658" width="26.140625" style="5" customWidth="1"/>
    <col min="6659" max="6659" width="8.7109375" style="5" customWidth="1"/>
    <col min="6660" max="6660" width="37.140625" style="5" customWidth="1"/>
    <col min="6661" max="6667" width="15" style="5" customWidth="1"/>
    <col min="6668" max="6912" width="9.140625" style="5"/>
    <col min="6913" max="6913" width="5.7109375" style="5" customWidth="1"/>
    <col min="6914" max="6914" width="26.140625" style="5" customWidth="1"/>
    <col min="6915" max="6915" width="8.7109375" style="5" customWidth="1"/>
    <col min="6916" max="6916" width="37.140625" style="5" customWidth="1"/>
    <col min="6917" max="6923" width="15" style="5" customWidth="1"/>
    <col min="6924" max="7168" width="9.140625" style="5"/>
    <col min="7169" max="7169" width="5.7109375" style="5" customWidth="1"/>
    <col min="7170" max="7170" width="26.140625" style="5" customWidth="1"/>
    <col min="7171" max="7171" width="8.7109375" style="5" customWidth="1"/>
    <col min="7172" max="7172" width="37.140625" style="5" customWidth="1"/>
    <col min="7173" max="7179" width="15" style="5" customWidth="1"/>
    <col min="7180" max="7424" width="9.140625" style="5"/>
    <col min="7425" max="7425" width="5.7109375" style="5" customWidth="1"/>
    <col min="7426" max="7426" width="26.140625" style="5" customWidth="1"/>
    <col min="7427" max="7427" width="8.7109375" style="5" customWidth="1"/>
    <col min="7428" max="7428" width="37.140625" style="5" customWidth="1"/>
    <col min="7429" max="7435" width="15" style="5" customWidth="1"/>
    <col min="7436" max="7680" width="9.140625" style="5"/>
    <col min="7681" max="7681" width="5.7109375" style="5" customWidth="1"/>
    <col min="7682" max="7682" width="26.140625" style="5" customWidth="1"/>
    <col min="7683" max="7683" width="8.7109375" style="5" customWidth="1"/>
    <col min="7684" max="7684" width="37.140625" style="5" customWidth="1"/>
    <col min="7685" max="7691" width="15" style="5" customWidth="1"/>
    <col min="7692" max="7936" width="9.140625" style="5"/>
    <col min="7937" max="7937" width="5.7109375" style="5" customWidth="1"/>
    <col min="7938" max="7938" width="26.140625" style="5" customWidth="1"/>
    <col min="7939" max="7939" width="8.7109375" style="5" customWidth="1"/>
    <col min="7940" max="7940" width="37.140625" style="5" customWidth="1"/>
    <col min="7941" max="7947" width="15" style="5" customWidth="1"/>
    <col min="7948" max="8192" width="9.140625" style="5"/>
    <col min="8193" max="8193" width="5.7109375" style="5" customWidth="1"/>
    <col min="8194" max="8194" width="26.140625" style="5" customWidth="1"/>
    <col min="8195" max="8195" width="8.7109375" style="5" customWidth="1"/>
    <col min="8196" max="8196" width="37.140625" style="5" customWidth="1"/>
    <col min="8197" max="8203" width="15" style="5" customWidth="1"/>
    <col min="8204" max="8448" width="9.140625" style="5"/>
    <col min="8449" max="8449" width="5.7109375" style="5" customWidth="1"/>
    <col min="8450" max="8450" width="26.140625" style="5" customWidth="1"/>
    <col min="8451" max="8451" width="8.7109375" style="5" customWidth="1"/>
    <col min="8452" max="8452" width="37.140625" style="5" customWidth="1"/>
    <col min="8453" max="8459" width="15" style="5" customWidth="1"/>
    <col min="8460" max="8704" width="9.140625" style="5"/>
    <col min="8705" max="8705" width="5.7109375" style="5" customWidth="1"/>
    <col min="8706" max="8706" width="26.140625" style="5" customWidth="1"/>
    <col min="8707" max="8707" width="8.7109375" style="5" customWidth="1"/>
    <col min="8708" max="8708" width="37.140625" style="5" customWidth="1"/>
    <col min="8709" max="8715" width="15" style="5" customWidth="1"/>
    <col min="8716" max="8960" width="9.140625" style="5"/>
    <col min="8961" max="8961" width="5.7109375" style="5" customWidth="1"/>
    <col min="8962" max="8962" width="26.140625" style="5" customWidth="1"/>
    <col min="8963" max="8963" width="8.7109375" style="5" customWidth="1"/>
    <col min="8964" max="8964" width="37.140625" style="5" customWidth="1"/>
    <col min="8965" max="8971" width="15" style="5" customWidth="1"/>
    <col min="8972" max="9216" width="9.140625" style="5"/>
    <col min="9217" max="9217" width="5.7109375" style="5" customWidth="1"/>
    <col min="9218" max="9218" width="26.140625" style="5" customWidth="1"/>
    <col min="9219" max="9219" width="8.7109375" style="5" customWidth="1"/>
    <col min="9220" max="9220" width="37.140625" style="5" customWidth="1"/>
    <col min="9221" max="9227" width="15" style="5" customWidth="1"/>
    <col min="9228" max="9472" width="9.140625" style="5"/>
    <col min="9473" max="9473" width="5.7109375" style="5" customWidth="1"/>
    <col min="9474" max="9474" width="26.140625" style="5" customWidth="1"/>
    <col min="9475" max="9475" width="8.7109375" style="5" customWidth="1"/>
    <col min="9476" max="9476" width="37.140625" style="5" customWidth="1"/>
    <col min="9477" max="9483" width="15" style="5" customWidth="1"/>
    <col min="9484" max="9728" width="9.140625" style="5"/>
    <col min="9729" max="9729" width="5.7109375" style="5" customWidth="1"/>
    <col min="9730" max="9730" width="26.140625" style="5" customWidth="1"/>
    <col min="9731" max="9731" width="8.7109375" style="5" customWidth="1"/>
    <col min="9732" max="9732" width="37.140625" style="5" customWidth="1"/>
    <col min="9733" max="9739" width="15" style="5" customWidth="1"/>
    <col min="9740" max="9984" width="9.140625" style="5"/>
    <col min="9985" max="9985" width="5.7109375" style="5" customWidth="1"/>
    <col min="9986" max="9986" width="26.140625" style="5" customWidth="1"/>
    <col min="9987" max="9987" width="8.7109375" style="5" customWidth="1"/>
    <col min="9988" max="9988" width="37.140625" style="5" customWidth="1"/>
    <col min="9989" max="9995" width="15" style="5" customWidth="1"/>
    <col min="9996" max="10240" width="9.140625" style="5"/>
    <col min="10241" max="10241" width="5.7109375" style="5" customWidth="1"/>
    <col min="10242" max="10242" width="26.140625" style="5" customWidth="1"/>
    <col min="10243" max="10243" width="8.7109375" style="5" customWidth="1"/>
    <col min="10244" max="10244" width="37.140625" style="5" customWidth="1"/>
    <col min="10245" max="10251" width="15" style="5" customWidth="1"/>
    <col min="10252" max="10496" width="9.140625" style="5"/>
    <col min="10497" max="10497" width="5.7109375" style="5" customWidth="1"/>
    <col min="10498" max="10498" width="26.140625" style="5" customWidth="1"/>
    <col min="10499" max="10499" width="8.7109375" style="5" customWidth="1"/>
    <col min="10500" max="10500" width="37.140625" style="5" customWidth="1"/>
    <col min="10501" max="10507" width="15" style="5" customWidth="1"/>
    <col min="10508" max="10752" width="9.140625" style="5"/>
    <col min="10753" max="10753" width="5.7109375" style="5" customWidth="1"/>
    <col min="10754" max="10754" width="26.140625" style="5" customWidth="1"/>
    <col min="10755" max="10755" width="8.7109375" style="5" customWidth="1"/>
    <col min="10756" max="10756" width="37.140625" style="5" customWidth="1"/>
    <col min="10757" max="10763" width="15" style="5" customWidth="1"/>
    <col min="10764" max="11008" width="9.140625" style="5"/>
    <col min="11009" max="11009" width="5.7109375" style="5" customWidth="1"/>
    <col min="11010" max="11010" width="26.140625" style="5" customWidth="1"/>
    <col min="11011" max="11011" width="8.7109375" style="5" customWidth="1"/>
    <col min="11012" max="11012" width="37.140625" style="5" customWidth="1"/>
    <col min="11013" max="11019" width="15" style="5" customWidth="1"/>
    <col min="11020" max="11264" width="9.140625" style="5"/>
    <col min="11265" max="11265" width="5.7109375" style="5" customWidth="1"/>
    <col min="11266" max="11266" width="26.140625" style="5" customWidth="1"/>
    <col min="11267" max="11267" width="8.7109375" style="5" customWidth="1"/>
    <col min="11268" max="11268" width="37.140625" style="5" customWidth="1"/>
    <col min="11269" max="11275" width="15" style="5" customWidth="1"/>
    <col min="11276" max="11520" width="9.140625" style="5"/>
    <col min="11521" max="11521" width="5.7109375" style="5" customWidth="1"/>
    <col min="11522" max="11522" width="26.140625" style="5" customWidth="1"/>
    <col min="11523" max="11523" width="8.7109375" style="5" customWidth="1"/>
    <col min="11524" max="11524" width="37.140625" style="5" customWidth="1"/>
    <col min="11525" max="11531" width="15" style="5" customWidth="1"/>
    <col min="11532" max="11776" width="9.140625" style="5"/>
    <col min="11777" max="11777" width="5.7109375" style="5" customWidth="1"/>
    <col min="11778" max="11778" width="26.140625" style="5" customWidth="1"/>
    <col min="11779" max="11779" width="8.7109375" style="5" customWidth="1"/>
    <col min="11780" max="11780" width="37.140625" style="5" customWidth="1"/>
    <col min="11781" max="11787" width="15" style="5" customWidth="1"/>
    <col min="11788" max="12032" width="9.140625" style="5"/>
    <col min="12033" max="12033" width="5.7109375" style="5" customWidth="1"/>
    <col min="12034" max="12034" width="26.140625" style="5" customWidth="1"/>
    <col min="12035" max="12035" width="8.7109375" style="5" customWidth="1"/>
    <col min="12036" max="12036" width="37.140625" style="5" customWidth="1"/>
    <col min="12037" max="12043" width="15" style="5" customWidth="1"/>
    <col min="12044" max="12288" width="9.140625" style="5"/>
    <col min="12289" max="12289" width="5.7109375" style="5" customWidth="1"/>
    <col min="12290" max="12290" width="26.140625" style="5" customWidth="1"/>
    <col min="12291" max="12291" width="8.7109375" style="5" customWidth="1"/>
    <col min="12292" max="12292" width="37.140625" style="5" customWidth="1"/>
    <col min="12293" max="12299" width="15" style="5" customWidth="1"/>
    <col min="12300" max="12544" width="9.140625" style="5"/>
    <col min="12545" max="12545" width="5.7109375" style="5" customWidth="1"/>
    <col min="12546" max="12546" width="26.140625" style="5" customWidth="1"/>
    <col min="12547" max="12547" width="8.7109375" style="5" customWidth="1"/>
    <col min="12548" max="12548" width="37.140625" style="5" customWidth="1"/>
    <col min="12549" max="12555" width="15" style="5" customWidth="1"/>
    <col min="12556" max="12800" width="9.140625" style="5"/>
    <col min="12801" max="12801" width="5.7109375" style="5" customWidth="1"/>
    <col min="12802" max="12802" width="26.140625" style="5" customWidth="1"/>
    <col min="12803" max="12803" width="8.7109375" style="5" customWidth="1"/>
    <col min="12804" max="12804" width="37.140625" style="5" customWidth="1"/>
    <col min="12805" max="12811" width="15" style="5" customWidth="1"/>
    <col min="12812" max="13056" width="9.140625" style="5"/>
    <col min="13057" max="13057" width="5.7109375" style="5" customWidth="1"/>
    <col min="13058" max="13058" width="26.140625" style="5" customWidth="1"/>
    <col min="13059" max="13059" width="8.7109375" style="5" customWidth="1"/>
    <col min="13060" max="13060" width="37.140625" style="5" customWidth="1"/>
    <col min="13061" max="13067" width="15" style="5" customWidth="1"/>
    <col min="13068" max="13312" width="9.140625" style="5"/>
    <col min="13313" max="13313" width="5.7109375" style="5" customWidth="1"/>
    <col min="13314" max="13314" width="26.140625" style="5" customWidth="1"/>
    <col min="13315" max="13315" width="8.7109375" style="5" customWidth="1"/>
    <col min="13316" max="13316" width="37.140625" style="5" customWidth="1"/>
    <col min="13317" max="13323" width="15" style="5" customWidth="1"/>
    <col min="13324" max="13568" width="9.140625" style="5"/>
    <col min="13569" max="13569" width="5.7109375" style="5" customWidth="1"/>
    <col min="13570" max="13570" width="26.140625" style="5" customWidth="1"/>
    <col min="13571" max="13571" width="8.7109375" style="5" customWidth="1"/>
    <col min="13572" max="13572" width="37.140625" style="5" customWidth="1"/>
    <col min="13573" max="13579" width="15" style="5" customWidth="1"/>
    <col min="13580" max="13824" width="9.140625" style="5"/>
    <col min="13825" max="13825" width="5.7109375" style="5" customWidth="1"/>
    <col min="13826" max="13826" width="26.140625" style="5" customWidth="1"/>
    <col min="13827" max="13827" width="8.7109375" style="5" customWidth="1"/>
    <col min="13828" max="13828" width="37.140625" style="5" customWidth="1"/>
    <col min="13829" max="13835" width="15" style="5" customWidth="1"/>
    <col min="13836" max="14080" width="9.140625" style="5"/>
    <col min="14081" max="14081" width="5.7109375" style="5" customWidth="1"/>
    <col min="14082" max="14082" width="26.140625" style="5" customWidth="1"/>
    <col min="14083" max="14083" width="8.7109375" style="5" customWidth="1"/>
    <col min="14084" max="14084" width="37.140625" style="5" customWidth="1"/>
    <col min="14085" max="14091" width="15" style="5" customWidth="1"/>
    <col min="14092" max="14336" width="9.140625" style="5"/>
    <col min="14337" max="14337" width="5.7109375" style="5" customWidth="1"/>
    <col min="14338" max="14338" width="26.140625" style="5" customWidth="1"/>
    <col min="14339" max="14339" width="8.7109375" style="5" customWidth="1"/>
    <col min="14340" max="14340" width="37.140625" style="5" customWidth="1"/>
    <col min="14341" max="14347" width="15" style="5" customWidth="1"/>
    <col min="14348" max="14592" width="9.140625" style="5"/>
    <col min="14593" max="14593" width="5.7109375" style="5" customWidth="1"/>
    <col min="14594" max="14594" width="26.140625" style="5" customWidth="1"/>
    <col min="14595" max="14595" width="8.7109375" style="5" customWidth="1"/>
    <col min="14596" max="14596" width="37.140625" style="5" customWidth="1"/>
    <col min="14597" max="14603" width="15" style="5" customWidth="1"/>
    <col min="14604" max="14848" width="9.140625" style="5"/>
    <col min="14849" max="14849" width="5.7109375" style="5" customWidth="1"/>
    <col min="14850" max="14850" width="26.140625" style="5" customWidth="1"/>
    <col min="14851" max="14851" width="8.7109375" style="5" customWidth="1"/>
    <col min="14852" max="14852" width="37.140625" style="5" customWidth="1"/>
    <col min="14853" max="14859" width="15" style="5" customWidth="1"/>
    <col min="14860" max="15104" width="9.140625" style="5"/>
    <col min="15105" max="15105" width="5.7109375" style="5" customWidth="1"/>
    <col min="15106" max="15106" width="26.140625" style="5" customWidth="1"/>
    <col min="15107" max="15107" width="8.7109375" style="5" customWidth="1"/>
    <col min="15108" max="15108" width="37.140625" style="5" customWidth="1"/>
    <col min="15109" max="15115" width="15" style="5" customWidth="1"/>
    <col min="15116" max="15360" width="9.140625" style="5"/>
    <col min="15361" max="15361" width="5.7109375" style="5" customWidth="1"/>
    <col min="15362" max="15362" width="26.140625" style="5" customWidth="1"/>
    <col min="15363" max="15363" width="8.7109375" style="5" customWidth="1"/>
    <col min="15364" max="15364" width="37.140625" style="5" customWidth="1"/>
    <col min="15365" max="15371" width="15" style="5" customWidth="1"/>
    <col min="15372" max="15616" width="9.140625" style="5"/>
    <col min="15617" max="15617" width="5.7109375" style="5" customWidth="1"/>
    <col min="15618" max="15618" width="26.140625" style="5" customWidth="1"/>
    <col min="15619" max="15619" width="8.7109375" style="5" customWidth="1"/>
    <col min="15620" max="15620" width="37.140625" style="5" customWidth="1"/>
    <col min="15621" max="15627" width="15" style="5" customWidth="1"/>
    <col min="15628" max="15872" width="9.140625" style="5"/>
    <col min="15873" max="15873" width="5.7109375" style="5" customWidth="1"/>
    <col min="15874" max="15874" width="26.140625" style="5" customWidth="1"/>
    <col min="15875" max="15875" width="8.7109375" style="5" customWidth="1"/>
    <col min="15876" max="15876" width="37.140625" style="5" customWidth="1"/>
    <col min="15877" max="15883" width="15" style="5" customWidth="1"/>
    <col min="15884" max="16128" width="9.140625" style="5"/>
    <col min="16129" max="16129" width="5.7109375" style="5" customWidth="1"/>
    <col min="16130" max="16130" width="26.140625" style="5" customWidth="1"/>
    <col min="16131" max="16131" width="8.7109375" style="5" customWidth="1"/>
    <col min="16132" max="16132" width="37.140625" style="5" customWidth="1"/>
    <col min="16133" max="16139" width="15" style="5" customWidth="1"/>
    <col min="16140" max="16384" width="9.140625" style="5"/>
  </cols>
  <sheetData>
    <row r="3" spans="1:11" x14ac:dyDescent="0.2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8" x14ac:dyDescent="0.25">
      <c r="A7" s="6" t="s">
        <v>3</v>
      </c>
      <c r="B7" s="7" t="s">
        <v>1010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5" thickBot="1" x14ac:dyDescent="0.25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25">
      <c r="A9" s="1" t="s">
        <v>3</v>
      </c>
      <c r="B9" s="14"/>
      <c r="C9" s="15"/>
      <c r="D9" s="16" t="s">
        <v>5</v>
      </c>
      <c r="E9" s="138" t="s">
        <v>6</v>
      </c>
      <c r="F9" s="139"/>
      <c r="G9" s="138" t="s">
        <v>7</v>
      </c>
      <c r="H9" s="139"/>
      <c r="I9" s="17"/>
      <c r="J9" s="17"/>
      <c r="K9" s="12"/>
    </row>
    <row r="10" spans="1:11" ht="34.5" customHeight="1" x14ac:dyDescent="0.2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25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5" thickBot="1" x14ac:dyDescent="0.25">
      <c r="A12" s="1" t="s">
        <v>3</v>
      </c>
      <c r="B12" s="28" t="s">
        <v>81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">
      <c r="A13" s="1" t="s">
        <v>3</v>
      </c>
      <c r="B13" s="33" t="s">
        <v>93</v>
      </c>
      <c r="C13" s="34" t="s">
        <v>1011</v>
      </c>
      <c r="D13" s="35" t="s">
        <v>1012</v>
      </c>
      <c r="E13" s="36">
        <v>1601245.57</v>
      </c>
      <c r="F13" s="37">
        <v>1236323.57</v>
      </c>
      <c r="G13" s="36">
        <v>300000</v>
      </c>
      <c r="H13" s="37">
        <v>364922</v>
      </c>
      <c r="I13" s="38">
        <v>300000</v>
      </c>
      <c r="J13" s="38">
        <f>E13-(F13+H13+I13)</f>
        <v>-300000</v>
      </c>
      <c r="K13" s="12"/>
    </row>
    <row r="14" spans="1:11" x14ac:dyDescent="0.2">
      <c r="A14" s="1" t="s">
        <v>3</v>
      </c>
      <c r="B14" s="39"/>
      <c r="C14" s="40"/>
      <c r="D14" s="41" t="s">
        <v>31</v>
      </c>
      <c r="E14" s="42"/>
      <c r="F14" s="43"/>
      <c r="G14" s="42"/>
      <c r="H14" s="43"/>
      <c r="I14" s="44">
        <v>300000</v>
      </c>
      <c r="J14" s="44"/>
      <c r="K14" s="12"/>
    </row>
    <row r="15" spans="1:11" x14ac:dyDescent="0.2">
      <c r="A15" s="1" t="s">
        <v>3</v>
      </c>
      <c r="B15" s="33" t="s">
        <v>93</v>
      </c>
      <c r="C15" s="34" t="s">
        <v>1013</v>
      </c>
      <c r="D15" s="35" t="s">
        <v>1014</v>
      </c>
      <c r="E15" s="36">
        <v>1070055</v>
      </c>
      <c r="F15" s="37">
        <v>218654.45</v>
      </c>
      <c r="G15" s="36">
        <v>220000</v>
      </c>
      <c r="H15" s="37">
        <v>220000</v>
      </c>
      <c r="I15" s="38">
        <v>220000</v>
      </c>
      <c r="J15" s="38">
        <f>E15-(F15+H15+I15)</f>
        <v>411400.55000000005</v>
      </c>
      <c r="K15" s="12"/>
    </row>
    <row r="16" spans="1:11" x14ac:dyDescent="0.2">
      <c r="A16" s="1" t="s">
        <v>3</v>
      </c>
      <c r="B16" s="39"/>
      <c r="C16" s="40"/>
      <c r="D16" s="41" t="s">
        <v>31</v>
      </c>
      <c r="E16" s="42"/>
      <c r="F16" s="43"/>
      <c r="G16" s="42"/>
      <c r="H16" s="43"/>
      <c r="I16" s="44">
        <v>220000</v>
      </c>
      <c r="J16" s="44"/>
      <c r="K16" s="12"/>
    </row>
    <row r="17" spans="1:11" x14ac:dyDescent="0.2">
      <c r="A17" s="1" t="s">
        <v>3</v>
      </c>
      <c r="B17" s="33" t="s">
        <v>93</v>
      </c>
      <c r="C17" s="34" t="s">
        <v>1015</v>
      </c>
      <c r="D17" s="35" t="s">
        <v>1016</v>
      </c>
      <c r="E17" s="36">
        <v>1253459.3</v>
      </c>
      <c r="F17" s="37">
        <v>720725.93</v>
      </c>
      <c r="G17" s="36">
        <v>0</v>
      </c>
      <c r="H17" s="37">
        <v>231450</v>
      </c>
      <c r="I17" s="38">
        <v>105000</v>
      </c>
      <c r="J17" s="38">
        <f>E17-(F17+H17+I17)</f>
        <v>196283.36999999988</v>
      </c>
      <c r="K17" s="12"/>
    </row>
    <row r="18" spans="1:11" ht="13.5" thickBot="1" x14ac:dyDescent="0.25">
      <c r="A18" s="1" t="s">
        <v>3</v>
      </c>
      <c r="B18" s="39"/>
      <c r="C18" s="40"/>
      <c r="D18" s="41" t="s">
        <v>31</v>
      </c>
      <c r="E18" s="42"/>
      <c r="F18" s="43"/>
      <c r="G18" s="42"/>
      <c r="H18" s="43"/>
      <c r="I18" s="44">
        <v>105000</v>
      </c>
      <c r="J18" s="44"/>
      <c r="K18" s="12"/>
    </row>
    <row r="19" spans="1:11" ht="13.5" thickBot="1" x14ac:dyDescent="0.25">
      <c r="A19" s="1" t="s">
        <v>3</v>
      </c>
      <c r="B19" s="28" t="s">
        <v>86</v>
      </c>
      <c r="C19" s="29"/>
      <c r="D19" s="30"/>
      <c r="E19" s="31">
        <v>3924759.87</v>
      </c>
      <c r="F19" s="32">
        <v>2175703.94</v>
      </c>
      <c r="G19" s="31">
        <v>520000</v>
      </c>
      <c r="H19" s="32">
        <v>816372</v>
      </c>
      <c r="I19" s="32">
        <v>625000</v>
      </c>
      <c r="J19" s="32">
        <v>307683.93</v>
      </c>
      <c r="K19" s="12"/>
    </row>
    <row r="20" spans="1:11" ht="13.5" thickBot="1" x14ac:dyDescent="0.25">
      <c r="A20" s="1" t="s">
        <v>3</v>
      </c>
      <c r="B20" s="28" t="s">
        <v>222</v>
      </c>
      <c r="C20" s="29"/>
      <c r="D20" s="30"/>
      <c r="E20" s="31"/>
      <c r="F20" s="32"/>
      <c r="G20" s="31"/>
      <c r="H20" s="32"/>
      <c r="I20" s="32"/>
      <c r="J20" s="32"/>
      <c r="K20" s="12"/>
    </row>
    <row r="21" spans="1:11" x14ac:dyDescent="0.2">
      <c r="A21" s="1" t="s">
        <v>3</v>
      </c>
      <c r="B21" s="33" t="s">
        <v>93</v>
      </c>
      <c r="C21" s="34" t="s">
        <v>1017</v>
      </c>
      <c r="D21" s="35" t="s">
        <v>1018</v>
      </c>
      <c r="E21" s="36">
        <v>230000</v>
      </c>
      <c r="F21" s="37">
        <v>5922.83</v>
      </c>
      <c r="G21" s="36">
        <v>5000</v>
      </c>
      <c r="H21" s="37">
        <v>5000</v>
      </c>
      <c r="I21" s="38">
        <v>5000</v>
      </c>
      <c r="J21" s="38">
        <f>E21-(F21+H21+I21)</f>
        <v>214077.17</v>
      </c>
      <c r="K21" s="12"/>
    </row>
    <row r="22" spans="1:11" x14ac:dyDescent="0.2">
      <c r="A22" s="1" t="s">
        <v>3</v>
      </c>
      <c r="B22" s="39"/>
      <c r="C22" s="40"/>
      <c r="D22" s="41" t="s">
        <v>31</v>
      </c>
      <c r="E22" s="42"/>
      <c r="F22" s="43"/>
      <c r="G22" s="42"/>
      <c r="H22" s="43"/>
      <c r="I22" s="44">
        <v>5000</v>
      </c>
      <c r="J22" s="44"/>
      <c r="K22" s="12"/>
    </row>
    <row r="23" spans="1:11" x14ac:dyDescent="0.2">
      <c r="A23" s="1" t="s">
        <v>3</v>
      </c>
      <c r="B23" s="33" t="s">
        <v>93</v>
      </c>
      <c r="C23" s="34" t="s">
        <v>1019</v>
      </c>
      <c r="D23" s="35" t="s">
        <v>1020</v>
      </c>
      <c r="E23" s="36">
        <v>51482</v>
      </c>
      <c r="F23" s="37">
        <v>0</v>
      </c>
      <c r="G23" s="36">
        <v>0</v>
      </c>
      <c r="H23" s="37">
        <v>0</v>
      </c>
      <c r="I23" s="38">
        <v>35000</v>
      </c>
      <c r="J23" s="38">
        <f>E23-(F23+H23+I23)</f>
        <v>16482</v>
      </c>
      <c r="K23" s="12"/>
    </row>
    <row r="24" spans="1:11" ht="13.5" thickBot="1" x14ac:dyDescent="0.25">
      <c r="A24" s="1" t="s">
        <v>3</v>
      </c>
      <c r="B24" s="39"/>
      <c r="C24" s="40"/>
      <c r="D24" s="41" t="s">
        <v>31</v>
      </c>
      <c r="E24" s="42"/>
      <c r="F24" s="43"/>
      <c r="G24" s="42"/>
      <c r="H24" s="43"/>
      <c r="I24" s="44">
        <v>35000</v>
      </c>
      <c r="J24" s="44"/>
      <c r="K24" s="12"/>
    </row>
    <row r="25" spans="1:11" ht="13.5" thickBot="1" x14ac:dyDescent="0.25">
      <c r="A25" s="1" t="s">
        <v>3</v>
      </c>
      <c r="B25" s="28" t="s">
        <v>225</v>
      </c>
      <c r="C25" s="29"/>
      <c r="D25" s="30"/>
      <c r="E25" s="31">
        <v>281482</v>
      </c>
      <c r="F25" s="32">
        <v>5922.83</v>
      </c>
      <c r="G25" s="31">
        <v>5000</v>
      </c>
      <c r="H25" s="32">
        <v>5000</v>
      </c>
      <c r="I25" s="32">
        <v>40000</v>
      </c>
      <c r="J25" s="32">
        <v>230559.17</v>
      </c>
      <c r="K25" s="12"/>
    </row>
    <row r="26" spans="1:11" ht="13.5" thickBot="1" x14ac:dyDescent="0.25">
      <c r="A26" s="1" t="s">
        <v>3</v>
      </c>
      <c r="B26" s="28" t="s">
        <v>822</v>
      </c>
      <c r="C26" s="29"/>
      <c r="D26" s="30"/>
      <c r="E26" s="31"/>
      <c r="F26" s="32"/>
      <c r="G26" s="31"/>
      <c r="H26" s="32"/>
      <c r="I26" s="32"/>
      <c r="J26" s="32"/>
      <c r="K26" s="12"/>
    </row>
    <row r="27" spans="1:11" x14ac:dyDescent="0.2">
      <c r="A27" s="1" t="s">
        <v>3</v>
      </c>
      <c r="B27" s="33" t="s">
        <v>1021</v>
      </c>
      <c r="C27" s="34" t="s">
        <v>1022</v>
      </c>
      <c r="D27" s="35" t="s">
        <v>1023</v>
      </c>
      <c r="E27" s="36">
        <v>3145</v>
      </c>
      <c r="F27" s="37">
        <v>0</v>
      </c>
      <c r="G27" s="36">
        <v>0</v>
      </c>
      <c r="H27" s="37">
        <v>2600</v>
      </c>
      <c r="I27" s="38">
        <v>500</v>
      </c>
      <c r="J27" s="38">
        <f>E27-(F27+H27+I27)</f>
        <v>45</v>
      </c>
      <c r="K27" s="12"/>
    </row>
    <row r="28" spans="1:11" x14ac:dyDescent="0.2">
      <c r="A28" s="1" t="s">
        <v>3</v>
      </c>
      <c r="B28" s="39"/>
      <c r="C28" s="40"/>
      <c r="D28" s="41" t="s">
        <v>31</v>
      </c>
      <c r="E28" s="42"/>
      <c r="F28" s="43"/>
      <c r="G28" s="42"/>
      <c r="H28" s="43"/>
      <c r="I28" s="44">
        <v>500</v>
      </c>
      <c r="J28" s="44"/>
      <c r="K28" s="12"/>
    </row>
    <row r="29" spans="1:11" x14ac:dyDescent="0.2">
      <c r="A29" s="1" t="s">
        <v>3</v>
      </c>
      <c r="B29" s="33" t="s">
        <v>93</v>
      </c>
      <c r="C29" s="34" t="s">
        <v>1024</v>
      </c>
      <c r="D29" s="35" t="s">
        <v>1025</v>
      </c>
      <c r="E29" s="36">
        <v>1502400</v>
      </c>
      <c r="F29" s="37">
        <v>355219.09</v>
      </c>
      <c r="G29" s="36">
        <v>80000</v>
      </c>
      <c r="H29" s="37">
        <v>72200</v>
      </c>
      <c r="I29" s="38">
        <v>80000</v>
      </c>
      <c r="J29" s="38">
        <f>E29-(F29+H29+I29)</f>
        <v>994980.90999999992</v>
      </c>
      <c r="K29" s="12"/>
    </row>
    <row r="30" spans="1:11" x14ac:dyDescent="0.2">
      <c r="A30" s="1" t="s">
        <v>3</v>
      </c>
      <c r="B30" s="39"/>
      <c r="C30" s="40"/>
      <c r="D30" s="41" t="s">
        <v>31</v>
      </c>
      <c r="E30" s="42"/>
      <c r="F30" s="43"/>
      <c r="G30" s="42"/>
      <c r="H30" s="43"/>
      <c r="I30" s="44">
        <v>80000</v>
      </c>
      <c r="J30" s="44"/>
      <c r="K30" s="12"/>
    </row>
    <row r="31" spans="1:11" x14ac:dyDescent="0.2">
      <c r="A31" s="1" t="s">
        <v>3</v>
      </c>
      <c r="B31" s="33" t="s">
        <v>93</v>
      </c>
      <c r="C31" s="34" t="s">
        <v>1026</v>
      </c>
      <c r="D31" s="35" t="s">
        <v>1027</v>
      </c>
      <c r="E31" s="36">
        <v>6181714.4000000004</v>
      </c>
      <c r="F31" s="37">
        <v>2564199.2999999998</v>
      </c>
      <c r="G31" s="36">
        <v>100000</v>
      </c>
      <c r="H31" s="37">
        <v>3364124</v>
      </c>
      <c r="I31" s="38">
        <v>721534.2</v>
      </c>
      <c r="J31" s="38">
        <f>E31-(F31+H31+I31)</f>
        <v>-468143.09999999963</v>
      </c>
      <c r="K31" s="12"/>
    </row>
    <row r="32" spans="1:11" x14ac:dyDescent="0.2">
      <c r="A32" s="1" t="s">
        <v>3</v>
      </c>
      <c r="B32" s="39"/>
      <c r="C32" s="40"/>
      <c r="D32" s="41" t="s">
        <v>31</v>
      </c>
      <c r="E32" s="42"/>
      <c r="F32" s="43"/>
      <c r="G32" s="42"/>
      <c r="H32" s="43"/>
      <c r="I32" s="44">
        <v>721534.2</v>
      </c>
      <c r="J32" s="44"/>
      <c r="K32" s="12"/>
    </row>
    <row r="33" spans="1:11" x14ac:dyDescent="0.2">
      <c r="A33" s="1" t="s">
        <v>3</v>
      </c>
      <c r="B33" s="33" t="s">
        <v>93</v>
      </c>
      <c r="C33" s="34" t="s">
        <v>1028</v>
      </c>
      <c r="D33" s="35" t="s">
        <v>1029</v>
      </c>
      <c r="E33" s="36">
        <v>363000</v>
      </c>
      <c r="F33" s="37">
        <v>5000</v>
      </c>
      <c r="G33" s="36">
        <v>2000</v>
      </c>
      <c r="H33" s="37">
        <v>2000</v>
      </c>
      <c r="I33" s="38">
        <v>1000</v>
      </c>
      <c r="J33" s="38">
        <f>E33-(F33+H33+I33)</f>
        <v>355000</v>
      </c>
      <c r="K33" s="12"/>
    </row>
    <row r="34" spans="1:11" x14ac:dyDescent="0.2">
      <c r="A34" s="1" t="s">
        <v>3</v>
      </c>
      <c r="B34" s="39"/>
      <c r="C34" s="40"/>
      <c r="D34" s="41" t="s">
        <v>31</v>
      </c>
      <c r="E34" s="42"/>
      <c r="F34" s="43"/>
      <c r="G34" s="42"/>
      <c r="H34" s="43"/>
      <c r="I34" s="44">
        <v>1000</v>
      </c>
      <c r="J34" s="44"/>
      <c r="K34" s="12"/>
    </row>
    <row r="35" spans="1:11" x14ac:dyDescent="0.2">
      <c r="A35" s="1" t="s">
        <v>3</v>
      </c>
      <c r="B35" s="33" t="s">
        <v>93</v>
      </c>
      <c r="C35" s="34" t="s">
        <v>1030</v>
      </c>
      <c r="D35" s="35" t="s">
        <v>1031</v>
      </c>
      <c r="E35" s="36">
        <v>18000</v>
      </c>
      <c r="F35" s="37">
        <v>0</v>
      </c>
      <c r="G35" s="36">
        <v>0</v>
      </c>
      <c r="H35" s="37">
        <v>0</v>
      </c>
      <c r="I35" s="38">
        <v>15000</v>
      </c>
      <c r="J35" s="38">
        <f>E35-(F35+H35+I35)</f>
        <v>3000</v>
      </c>
      <c r="K35" s="12"/>
    </row>
    <row r="36" spans="1:11" x14ac:dyDescent="0.2">
      <c r="A36" s="1" t="s">
        <v>3</v>
      </c>
      <c r="B36" s="39"/>
      <c r="C36" s="40"/>
      <c r="D36" s="41" t="s">
        <v>31</v>
      </c>
      <c r="E36" s="42"/>
      <c r="F36" s="43"/>
      <c r="G36" s="42"/>
      <c r="H36" s="43"/>
      <c r="I36" s="44">
        <v>15000</v>
      </c>
      <c r="J36" s="44"/>
      <c r="K36" s="12"/>
    </row>
    <row r="37" spans="1:11" x14ac:dyDescent="0.2">
      <c r="A37" s="1" t="s">
        <v>3</v>
      </c>
      <c r="B37" s="33" t="s">
        <v>93</v>
      </c>
      <c r="C37" s="34" t="s">
        <v>1032</v>
      </c>
      <c r="D37" s="35" t="s">
        <v>1033</v>
      </c>
      <c r="E37" s="36">
        <v>9000</v>
      </c>
      <c r="F37" s="37">
        <v>0</v>
      </c>
      <c r="G37" s="36">
        <v>0</v>
      </c>
      <c r="H37" s="37">
        <v>0</v>
      </c>
      <c r="I37" s="38">
        <v>9000</v>
      </c>
      <c r="J37" s="38">
        <f>E37-(F37+H37+I37)</f>
        <v>0</v>
      </c>
      <c r="K37" s="12"/>
    </row>
    <row r="38" spans="1:11" x14ac:dyDescent="0.2">
      <c r="A38" s="1" t="s">
        <v>3</v>
      </c>
      <c r="B38" s="39"/>
      <c r="C38" s="40"/>
      <c r="D38" s="41" t="s">
        <v>31</v>
      </c>
      <c r="E38" s="42"/>
      <c r="F38" s="43"/>
      <c r="G38" s="42"/>
      <c r="H38" s="43"/>
      <c r="I38" s="44">
        <v>9000</v>
      </c>
      <c r="J38" s="44"/>
      <c r="K38" s="12"/>
    </row>
    <row r="39" spans="1:11" x14ac:dyDescent="0.2">
      <c r="A39" s="1" t="s">
        <v>3</v>
      </c>
      <c r="B39" s="33" t="s">
        <v>93</v>
      </c>
      <c r="C39" s="34" t="s">
        <v>1034</v>
      </c>
      <c r="D39" s="35" t="s">
        <v>1035</v>
      </c>
      <c r="E39" s="36">
        <v>7000</v>
      </c>
      <c r="F39" s="37">
        <v>0</v>
      </c>
      <c r="G39" s="36">
        <v>0</v>
      </c>
      <c r="H39" s="37">
        <v>0</v>
      </c>
      <c r="I39" s="38">
        <v>7000</v>
      </c>
      <c r="J39" s="38">
        <f>E39-(F39+H39+I39)</f>
        <v>0</v>
      </c>
      <c r="K39" s="12"/>
    </row>
    <row r="40" spans="1:11" x14ac:dyDescent="0.2">
      <c r="A40" s="1" t="s">
        <v>3</v>
      </c>
      <c r="B40" s="39"/>
      <c r="C40" s="40"/>
      <c r="D40" s="41" t="s">
        <v>31</v>
      </c>
      <c r="E40" s="42"/>
      <c r="F40" s="43"/>
      <c r="G40" s="42"/>
      <c r="H40" s="43"/>
      <c r="I40" s="44">
        <v>7000</v>
      </c>
      <c r="J40" s="44"/>
      <c r="K40" s="12"/>
    </row>
    <row r="41" spans="1:11" x14ac:dyDescent="0.2">
      <c r="A41" s="1" t="s">
        <v>3</v>
      </c>
      <c r="B41" s="33" t="s">
        <v>93</v>
      </c>
      <c r="C41" s="34" t="s">
        <v>1036</v>
      </c>
      <c r="D41" s="35" t="s">
        <v>1037</v>
      </c>
      <c r="E41" s="36">
        <v>22000</v>
      </c>
      <c r="F41" s="37">
        <v>0</v>
      </c>
      <c r="G41" s="36">
        <v>0</v>
      </c>
      <c r="H41" s="37">
        <v>0</v>
      </c>
      <c r="I41" s="38">
        <v>20000</v>
      </c>
      <c r="J41" s="38">
        <f>E41-(F41+H41+I41)</f>
        <v>2000</v>
      </c>
      <c r="K41" s="12"/>
    </row>
    <row r="42" spans="1:11" x14ac:dyDescent="0.2">
      <c r="A42" s="1" t="s">
        <v>3</v>
      </c>
      <c r="B42" s="39"/>
      <c r="C42" s="40"/>
      <c r="D42" s="41" t="s">
        <v>31</v>
      </c>
      <c r="E42" s="42"/>
      <c r="F42" s="43"/>
      <c r="G42" s="42"/>
      <c r="H42" s="43"/>
      <c r="I42" s="44">
        <v>20000</v>
      </c>
      <c r="J42" s="44"/>
      <c r="K42" s="12"/>
    </row>
    <row r="43" spans="1:11" x14ac:dyDescent="0.2">
      <c r="A43" s="1" t="s">
        <v>3</v>
      </c>
      <c r="B43" s="33" t="s">
        <v>93</v>
      </c>
      <c r="C43" s="34" t="s">
        <v>1038</v>
      </c>
      <c r="D43" s="35" t="s">
        <v>1039</v>
      </c>
      <c r="E43" s="36">
        <v>20000</v>
      </c>
      <c r="F43" s="37">
        <v>0</v>
      </c>
      <c r="G43" s="36">
        <v>0</v>
      </c>
      <c r="H43" s="37">
        <v>0</v>
      </c>
      <c r="I43" s="38">
        <v>12000</v>
      </c>
      <c r="J43" s="38">
        <f>E43-(F43+H43+I43)</f>
        <v>8000</v>
      </c>
      <c r="K43" s="12"/>
    </row>
    <row r="44" spans="1:11" x14ac:dyDescent="0.2">
      <c r="A44" s="1" t="s">
        <v>3</v>
      </c>
      <c r="B44" s="39"/>
      <c r="C44" s="40"/>
      <c r="D44" s="41" t="s">
        <v>31</v>
      </c>
      <c r="E44" s="42"/>
      <c r="F44" s="43"/>
      <c r="G44" s="42"/>
      <c r="H44" s="43"/>
      <c r="I44" s="44">
        <v>12000</v>
      </c>
      <c r="J44" s="44"/>
      <c r="K44" s="12"/>
    </row>
    <row r="45" spans="1:11" x14ac:dyDescent="0.2">
      <c r="A45" s="1" t="s">
        <v>3</v>
      </c>
      <c r="B45" s="33" t="s">
        <v>93</v>
      </c>
      <c r="C45" s="34" t="s">
        <v>1040</v>
      </c>
      <c r="D45" s="35" t="s">
        <v>1041</v>
      </c>
      <c r="E45" s="36">
        <v>10000</v>
      </c>
      <c r="F45" s="37">
        <v>0</v>
      </c>
      <c r="G45" s="36">
        <v>0</v>
      </c>
      <c r="H45" s="37">
        <v>0</v>
      </c>
      <c r="I45" s="38">
        <v>10000</v>
      </c>
      <c r="J45" s="38">
        <f>E45-(F45+H45+I45)</f>
        <v>0</v>
      </c>
      <c r="K45" s="12"/>
    </row>
    <row r="46" spans="1:11" x14ac:dyDescent="0.2">
      <c r="A46" s="1" t="s">
        <v>3</v>
      </c>
      <c r="B46" s="39"/>
      <c r="C46" s="40"/>
      <c r="D46" s="41" t="s">
        <v>31</v>
      </c>
      <c r="E46" s="42"/>
      <c r="F46" s="43"/>
      <c r="G46" s="42"/>
      <c r="H46" s="43"/>
      <c r="I46" s="44">
        <v>10000</v>
      </c>
      <c r="J46" s="44"/>
      <c r="K46" s="12"/>
    </row>
    <row r="47" spans="1:11" x14ac:dyDescent="0.2">
      <c r="A47" s="1" t="s">
        <v>3</v>
      </c>
      <c r="B47" s="33" t="s">
        <v>93</v>
      </c>
      <c r="C47" s="34" t="s">
        <v>1042</v>
      </c>
      <c r="D47" s="35" t="s">
        <v>1043</v>
      </c>
      <c r="E47" s="36">
        <v>10000</v>
      </c>
      <c r="F47" s="37">
        <v>0</v>
      </c>
      <c r="G47" s="36">
        <v>0</v>
      </c>
      <c r="H47" s="37">
        <v>0</v>
      </c>
      <c r="I47" s="38">
        <v>6000</v>
      </c>
      <c r="J47" s="38">
        <f>E47-(F47+H47+I47)</f>
        <v>4000</v>
      </c>
      <c r="K47" s="12"/>
    </row>
    <row r="48" spans="1:11" x14ac:dyDescent="0.2">
      <c r="A48" s="1" t="s">
        <v>3</v>
      </c>
      <c r="B48" s="39"/>
      <c r="C48" s="40"/>
      <c r="D48" s="41" t="s">
        <v>31</v>
      </c>
      <c r="E48" s="42"/>
      <c r="F48" s="43"/>
      <c r="G48" s="42"/>
      <c r="H48" s="43"/>
      <c r="I48" s="44">
        <v>6000</v>
      </c>
      <c r="J48" s="44"/>
      <c r="K48" s="12"/>
    </row>
    <row r="49" spans="1:11" x14ac:dyDescent="0.2">
      <c r="A49" s="1" t="s">
        <v>3</v>
      </c>
      <c r="B49" s="33" t="s">
        <v>93</v>
      </c>
      <c r="C49" s="34" t="s">
        <v>1044</v>
      </c>
      <c r="D49" s="35" t="s">
        <v>1045</v>
      </c>
      <c r="E49" s="36">
        <v>14600</v>
      </c>
      <c r="F49" s="37">
        <v>0</v>
      </c>
      <c r="G49" s="36">
        <v>0</v>
      </c>
      <c r="H49" s="37">
        <v>0</v>
      </c>
      <c r="I49" s="38">
        <v>14600</v>
      </c>
      <c r="J49" s="38">
        <f>E49-(F49+H49+I49)</f>
        <v>0</v>
      </c>
      <c r="K49" s="12"/>
    </row>
    <row r="50" spans="1:11" x14ac:dyDescent="0.2">
      <c r="A50" s="1" t="s">
        <v>3</v>
      </c>
      <c r="B50" s="39"/>
      <c r="C50" s="40"/>
      <c r="D50" s="41" t="s">
        <v>31</v>
      </c>
      <c r="E50" s="42"/>
      <c r="F50" s="43"/>
      <c r="G50" s="42"/>
      <c r="H50" s="43"/>
      <c r="I50" s="44">
        <v>14600</v>
      </c>
      <c r="J50" s="44"/>
      <c r="K50" s="12"/>
    </row>
    <row r="51" spans="1:11" x14ac:dyDescent="0.2">
      <c r="A51" s="1" t="s">
        <v>3</v>
      </c>
      <c r="B51" s="33" t="s">
        <v>93</v>
      </c>
      <c r="C51" s="34" t="s">
        <v>1046</v>
      </c>
      <c r="D51" s="35" t="s">
        <v>1047</v>
      </c>
      <c r="E51" s="36">
        <v>28000</v>
      </c>
      <c r="F51" s="37">
        <v>0</v>
      </c>
      <c r="G51" s="36">
        <v>0</v>
      </c>
      <c r="H51" s="37">
        <v>0</v>
      </c>
      <c r="I51" s="38">
        <v>20000</v>
      </c>
      <c r="J51" s="38">
        <f>E51-(F51+H51+I51)</f>
        <v>8000</v>
      </c>
      <c r="K51" s="12"/>
    </row>
    <row r="52" spans="1:11" x14ac:dyDescent="0.2">
      <c r="A52" s="1" t="s">
        <v>3</v>
      </c>
      <c r="B52" s="39"/>
      <c r="C52" s="40"/>
      <c r="D52" s="41" t="s">
        <v>31</v>
      </c>
      <c r="E52" s="42"/>
      <c r="F52" s="43"/>
      <c r="G52" s="42"/>
      <c r="H52" s="43"/>
      <c r="I52" s="44">
        <v>20000</v>
      </c>
      <c r="J52" s="44"/>
      <c r="K52" s="12"/>
    </row>
    <row r="53" spans="1:11" x14ac:dyDescent="0.2">
      <c r="A53" s="1" t="s">
        <v>3</v>
      </c>
      <c r="B53" s="33" t="s">
        <v>93</v>
      </c>
      <c r="C53" s="34" t="s">
        <v>1048</v>
      </c>
      <c r="D53" s="35" t="s">
        <v>1049</v>
      </c>
      <c r="E53" s="36">
        <v>17130</v>
      </c>
      <c r="F53" s="37">
        <v>0</v>
      </c>
      <c r="G53" s="36">
        <v>0</v>
      </c>
      <c r="H53" s="37">
        <v>0</v>
      </c>
      <c r="I53" s="38">
        <v>6000</v>
      </c>
      <c r="J53" s="38">
        <f>E53-(F53+H53+I53)</f>
        <v>11130</v>
      </c>
      <c r="K53" s="12"/>
    </row>
    <row r="54" spans="1:11" x14ac:dyDescent="0.2">
      <c r="A54" s="1" t="s">
        <v>3</v>
      </c>
      <c r="B54" s="39"/>
      <c r="C54" s="40"/>
      <c r="D54" s="41" t="s">
        <v>31</v>
      </c>
      <c r="E54" s="42"/>
      <c r="F54" s="43"/>
      <c r="G54" s="42"/>
      <c r="H54" s="43"/>
      <c r="I54" s="44">
        <v>6000</v>
      </c>
      <c r="J54" s="44"/>
      <c r="K54" s="12"/>
    </row>
    <row r="55" spans="1:11" x14ac:dyDescent="0.2">
      <c r="A55" s="1" t="s">
        <v>3</v>
      </c>
      <c r="B55" s="33" t="s">
        <v>93</v>
      </c>
      <c r="C55" s="34" t="s">
        <v>1050</v>
      </c>
      <c r="D55" s="35" t="s">
        <v>1051</v>
      </c>
      <c r="E55" s="36">
        <v>14000</v>
      </c>
      <c r="F55" s="37">
        <v>0</v>
      </c>
      <c r="G55" s="36">
        <v>0</v>
      </c>
      <c r="H55" s="37">
        <v>0</v>
      </c>
      <c r="I55" s="38">
        <v>9000</v>
      </c>
      <c r="J55" s="38">
        <f>E55-(F55+H55+I55)</f>
        <v>5000</v>
      </c>
      <c r="K55" s="12"/>
    </row>
    <row r="56" spans="1:11" x14ac:dyDescent="0.2">
      <c r="A56" s="1" t="s">
        <v>3</v>
      </c>
      <c r="B56" s="39"/>
      <c r="C56" s="40"/>
      <c r="D56" s="41" t="s">
        <v>31</v>
      </c>
      <c r="E56" s="42"/>
      <c r="F56" s="43"/>
      <c r="G56" s="42"/>
      <c r="H56" s="43"/>
      <c r="I56" s="44">
        <v>9000</v>
      </c>
      <c r="J56" s="44"/>
      <c r="K56" s="12"/>
    </row>
    <row r="57" spans="1:11" x14ac:dyDescent="0.2">
      <c r="A57" s="1" t="s">
        <v>3</v>
      </c>
      <c r="B57" s="33" t="s">
        <v>93</v>
      </c>
      <c r="C57" s="34" t="s">
        <v>1052</v>
      </c>
      <c r="D57" s="35" t="s">
        <v>1053</v>
      </c>
      <c r="E57" s="36">
        <v>20000</v>
      </c>
      <c r="F57" s="37">
        <v>0</v>
      </c>
      <c r="G57" s="36">
        <v>0</v>
      </c>
      <c r="H57" s="37">
        <v>0</v>
      </c>
      <c r="I57" s="38">
        <v>20000</v>
      </c>
      <c r="J57" s="38">
        <f>E57-(F57+H57+I57)</f>
        <v>0</v>
      </c>
      <c r="K57" s="12"/>
    </row>
    <row r="58" spans="1:11" x14ac:dyDescent="0.2">
      <c r="A58" s="1" t="s">
        <v>3</v>
      </c>
      <c r="B58" s="39"/>
      <c r="C58" s="40"/>
      <c r="D58" s="41" t="s">
        <v>31</v>
      </c>
      <c r="E58" s="42"/>
      <c r="F58" s="43"/>
      <c r="G58" s="42"/>
      <c r="H58" s="43"/>
      <c r="I58" s="44">
        <v>20000</v>
      </c>
      <c r="J58" s="44"/>
      <c r="K58" s="12"/>
    </row>
    <row r="59" spans="1:11" x14ac:dyDescent="0.2">
      <c r="A59" s="1" t="s">
        <v>3</v>
      </c>
      <c r="B59" s="33" t="s">
        <v>93</v>
      </c>
      <c r="C59" s="34" t="s">
        <v>1054</v>
      </c>
      <c r="D59" s="35" t="s">
        <v>1055</v>
      </c>
      <c r="E59" s="36">
        <v>350000</v>
      </c>
      <c r="F59" s="37">
        <v>0</v>
      </c>
      <c r="G59" s="36">
        <v>0</v>
      </c>
      <c r="H59" s="37">
        <v>0</v>
      </c>
      <c r="I59" s="38">
        <v>50000</v>
      </c>
      <c r="J59" s="38">
        <f>E59-(F59+H59+I59)</f>
        <v>300000</v>
      </c>
      <c r="K59" s="12"/>
    </row>
    <row r="60" spans="1:11" ht="13.5" thickBot="1" x14ac:dyDescent="0.25">
      <c r="A60" s="1" t="s">
        <v>3</v>
      </c>
      <c r="B60" s="39"/>
      <c r="C60" s="40"/>
      <c r="D60" s="41" t="s">
        <v>31</v>
      </c>
      <c r="E60" s="42"/>
      <c r="F60" s="43"/>
      <c r="G60" s="42"/>
      <c r="H60" s="43"/>
      <c r="I60" s="44">
        <v>50000</v>
      </c>
      <c r="J60" s="44"/>
      <c r="K60" s="12"/>
    </row>
    <row r="61" spans="1:11" ht="13.5" thickBot="1" x14ac:dyDescent="0.25">
      <c r="A61" s="1" t="s">
        <v>3</v>
      </c>
      <c r="B61" s="28" t="s">
        <v>825</v>
      </c>
      <c r="C61" s="29"/>
      <c r="D61" s="30"/>
      <c r="E61" s="31">
        <v>8589989.4000000004</v>
      </c>
      <c r="F61" s="32">
        <v>2924418.39</v>
      </c>
      <c r="G61" s="31">
        <v>182000</v>
      </c>
      <c r="H61" s="32">
        <v>3440924</v>
      </c>
      <c r="I61" s="32">
        <v>1001634.2</v>
      </c>
      <c r="J61" s="32">
        <v>1223012.81</v>
      </c>
      <c r="K61" s="12"/>
    </row>
    <row r="62" spans="1:11" ht="13.5" thickBot="1" x14ac:dyDescent="0.25">
      <c r="A62" s="1" t="s">
        <v>3</v>
      </c>
      <c r="B62" s="28" t="s">
        <v>226</v>
      </c>
      <c r="C62" s="29"/>
      <c r="D62" s="30"/>
      <c r="E62" s="31"/>
      <c r="F62" s="32"/>
      <c r="G62" s="31"/>
      <c r="H62" s="32"/>
      <c r="I62" s="32"/>
      <c r="J62" s="32"/>
      <c r="K62" s="12"/>
    </row>
    <row r="63" spans="1:11" x14ac:dyDescent="0.2">
      <c r="A63" s="1" t="s">
        <v>3</v>
      </c>
      <c r="B63" s="33" t="s">
        <v>1056</v>
      </c>
      <c r="C63" s="34" t="s">
        <v>1057</v>
      </c>
      <c r="D63" s="35" t="s">
        <v>1058</v>
      </c>
      <c r="E63" s="36">
        <v>250000</v>
      </c>
      <c r="F63" s="37">
        <v>0</v>
      </c>
      <c r="G63" s="36">
        <v>0</v>
      </c>
      <c r="H63" s="37">
        <v>0</v>
      </c>
      <c r="I63" s="38">
        <v>250000</v>
      </c>
      <c r="J63" s="38">
        <f>E63-(F63+H63+I63)</f>
        <v>0</v>
      </c>
      <c r="K63" s="12"/>
    </row>
    <row r="64" spans="1:11" ht="13.5" thickBot="1" x14ac:dyDescent="0.25">
      <c r="A64" s="1" t="s">
        <v>3</v>
      </c>
      <c r="B64" s="39"/>
      <c r="C64" s="40"/>
      <c r="D64" s="41" t="s">
        <v>31</v>
      </c>
      <c r="E64" s="42"/>
      <c r="F64" s="43"/>
      <c r="G64" s="42"/>
      <c r="H64" s="43"/>
      <c r="I64" s="44">
        <v>250000</v>
      </c>
      <c r="J64" s="44"/>
      <c r="K64" s="12"/>
    </row>
    <row r="65" spans="1:11" ht="13.5" thickBot="1" x14ac:dyDescent="0.25">
      <c r="A65" s="1" t="s">
        <v>3</v>
      </c>
      <c r="B65" s="28" t="s">
        <v>292</v>
      </c>
      <c r="C65" s="29"/>
      <c r="D65" s="30"/>
      <c r="E65" s="31">
        <v>250000</v>
      </c>
      <c r="F65" s="32">
        <v>0</v>
      </c>
      <c r="G65" s="31">
        <v>0</v>
      </c>
      <c r="H65" s="32">
        <v>0</v>
      </c>
      <c r="I65" s="32">
        <v>250000</v>
      </c>
      <c r="J65" s="32">
        <v>0</v>
      </c>
      <c r="K65" s="12"/>
    </row>
    <row r="66" spans="1:11" ht="13.5" thickBot="1" x14ac:dyDescent="0.25">
      <c r="A66" s="1" t="s">
        <v>3</v>
      </c>
      <c r="B66" s="28" t="s">
        <v>87</v>
      </c>
      <c r="C66" s="29"/>
      <c r="D66" s="30"/>
      <c r="E66" s="31"/>
      <c r="F66" s="32"/>
      <c r="G66" s="31"/>
      <c r="H66" s="32"/>
      <c r="I66" s="32"/>
      <c r="J66" s="32"/>
      <c r="K66" s="12"/>
    </row>
    <row r="67" spans="1:11" x14ac:dyDescent="0.2">
      <c r="A67" s="1" t="s">
        <v>3</v>
      </c>
      <c r="B67" s="33" t="s">
        <v>1059</v>
      </c>
      <c r="C67" s="34" t="s">
        <v>1060</v>
      </c>
      <c r="D67" s="35" t="s">
        <v>1061</v>
      </c>
      <c r="E67" s="36">
        <v>26000</v>
      </c>
      <c r="F67" s="37">
        <v>2000</v>
      </c>
      <c r="G67" s="36">
        <v>2000</v>
      </c>
      <c r="H67" s="37">
        <v>2000</v>
      </c>
      <c r="I67" s="38">
        <v>2000</v>
      </c>
      <c r="J67" s="38">
        <f>E67-(F67+H67+I67)</f>
        <v>20000</v>
      </c>
      <c r="K67" s="12"/>
    </row>
    <row r="68" spans="1:11" x14ac:dyDescent="0.2">
      <c r="A68" s="1" t="s">
        <v>3</v>
      </c>
      <c r="B68" s="39"/>
      <c r="C68" s="40"/>
      <c r="D68" s="41" t="s">
        <v>21</v>
      </c>
      <c r="E68" s="42"/>
      <c r="F68" s="43"/>
      <c r="G68" s="42"/>
      <c r="H68" s="43"/>
      <c r="I68" s="44">
        <v>2000</v>
      </c>
      <c r="J68" s="44"/>
      <c r="K68" s="12"/>
    </row>
    <row r="69" spans="1:11" x14ac:dyDescent="0.2">
      <c r="A69" s="1" t="s">
        <v>3</v>
      </c>
      <c r="B69" s="33" t="s">
        <v>1059</v>
      </c>
      <c r="C69" s="34" t="s">
        <v>1062</v>
      </c>
      <c r="D69" s="35" t="s">
        <v>1063</v>
      </c>
      <c r="E69" s="36">
        <v>30000</v>
      </c>
      <c r="F69" s="37">
        <v>0</v>
      </c>
      <c r="G69" s="36">
        <v>15000</v>
      </c>
      <c r="H69" s="37">
        <v>15000</v>
      </c>
      <c r="I69" s="38">
        <v>15000</v>
      </c>
      <c r="J69" s="38">
        <f>E69-(F69+H69+I69)</f>
        <v>0</v>
      </c>
      <c r="K69" s="12"/>
    </row>
    <row r="70" spans="1:11" x14ac:dyDescent="0.2">
      <c r="A70" s="1" t="s">
        <v>3</v>
      </c>
      <c r="B70" s="39"/>
      <c r="C70" s="40"/>
      <c r="D70" s="41" t="s">
        <v>21</v>
      </c>
      <c r="E70" s="42"/>
      <c r="F70" s="43"/>
      <c r="G70" s="42"/>
      <c r="H70" s="43"/>
      <c r="I70" s="44">
        <v>15000</v>
      </c>
      <c r="J70" s="44"/>
      <c r="K70" s="12"/>
    </row>
    <row r="71" spans="1:11" x14ac:dyDescent="0.2">
      <c r="A71" s="1" t="s">
        <v>3</v>
      </c>
      <c r="B71" s="33" t="s">
        <v>1059</v>
      </c>
      <c r="C71" s="34" t="s">
        <v>1064</v>
      </c>
      <c r="D71" s="35" t="s">
        <v>1065</v>
      </c>
      <c r="E71" s="36">
        <v>5000</v>
      </c>
      <c r="F71" s="37">
        <v>0</v>
      </c>
      <c r="G71" s="36">
        <v>0</v>
      </c>
      <c r="H71" s="37">
        <v>0</v>
      </c>
      <c r="I71" s="38">
        <v>5000</v>
      </c>
      <c r="J71" s="38">
        <f>E71-(F71+H71+I71)</f>
        <v>0</v>
      </c>
      <c r="K71" s="12"/>
    </row>
    <row r="72" spans="1:11" x14ac:dyDescent="0.2">
      <c r="A72" s="1" t="s">
        <v>3</v>
      </c>
      <c r="B72" s="39"/>
      <c r="C72" s="40"/>
      <c r="D72" s="41" t="s">
        <v>21</v>
      </c>
      <c r="E72" s="42"/>
      <c r="F72" s="43"/>
      <c r="G72" s="42"/>
      <c r="H72" s="43"/>
      <c r="I72" s="44">
        <v>5000</v>
      </c>
      <c r="J72" s="44"/>
      <c r="K72" s="12"/>
    </row>
    <row r="73" spans="1:11" x14ac:dyDescent="0.2">
      <c r="A73" s="1" t="s">
        <v>3</v>
      </c>
      <c r="B73" s="33" t="s">
        <v>93</v>
      </c>
      <c r="C73" s="34" t="s">
        <v>1066</v>
      </c>
      <c r="D73" s="35" t="s">
        <v>1067</v>
      </c>
      <c r="E73" s="36">
        <v>959497.4</v>
      </c>
      <c r="F73" s="37">
        <v>411651.4</v>
      </c>
      <c r="G73" s="36">
        <v>100000</v>
      </c>
      <c r="H73" s="37">
        <v>295800</v>
      </c>
      <c r="I73" s="38">
        <v>234691</v>
      </c>
      <c r="J73" s="38">
        <f>E73-(F73+H73+I73)</f>
        <v>17355</v>
      </c>
      <c r="K73" s="12"/>
    </row>
    <row r="74" spans="1:11" x14ac:dyDescent="0.2">
      <c r="A74" s="1" t="s">
        <v>3</v>
      </c>
      <c r="B74" s="39"/>
      <c r="C74" s="40"/>
      <c r="D74" s="41" t="s">
        <v>31</v>
      </c>
      <c r="E74" s="42"/>
      <c r="F74" s="43"/>
      <c r="G74" s="42"/>
      <c r="H74" s="43"/>
      <c r="I74" s="44">
        <v>234691</v>
      </c>
      <c r="J74" s="44"/>
      <c r="K74" s="12"/>
    </row>
    <row r="75" spans="1:11" x14ac:dyDescent="0.2">
      <c r="A75" s="1" t="s">
        <v>3</v>
      </c>
      <c r="B75" s="33" t="s">
        <v>93</v>
      </c>
      <c r="C75" s="34" t="s">
        <v>1068</v>
      </c>
      <c r="D75" s="35" t="s">
        <v>1069</v>
      </c>
      <c r="E75" s="36">
        <v>1022000</v>
      </c>
      <c r="F75" s="37">
        <v>496293.36</v>
      </c>
      <c r="G75" s="36">
        <v>95000</v>
      </c>
      <c r="H75" s="37">
        <v>104000</v>
      </c>
      <c r="I75" s="38">
        <v>50000</v>
      </c>
      <c r="J75" s="38">
        <f>E75-(F75+H75+I75)</f>
        <v>371706.64</v>
      </c>
      <c r="K75" s="12"/>
    </row>
    <row r="76" spans="1:11" ht="13.5" thickBot="1" x14ac:dyDescent="0.25">
      <c r="A76" s="1" t="s">
        <v>3</v>
      </c>
      <c r="B76" s="39"/>
      <c r="C76" s="40"/>
      <c r="D76" s="41" t="s">
        <v>31</v>
      </c>
      <c r="E76" s="42"/>
      <c r="F76" s="43"/>
      <c r="G76" s="42"/>
      <c r="H76" s="43"/>
      <c r="I76" s="44">
        <v>50000</v>
      </c>
      <c r="J76" s="44"/>
      <c r="K76" s="12"/>
    </row>
    <row r="77" spans="1:11" ht="13.5" thickBot="1" x14ac:dyDescent="0.25">
      <c r="A77" s="1" t="s">
        <v>3</v>
      </c>
      <c r="B77" s="28" t="s">
        <v>90</v>
      </c>
      <c r="C77" s="29"/>
      <c r="D77" s="30"/>
      <c r="E77" s="31">
        <v>2042497.4</v>
      </c>
      <c r="F77" s="32">
        <v>909944.76</v>
      </c>
      <c r="G77" s="31">
        <v>212000</v>
      </c>
      <c r="H77" s="32">
        <v>416800</v>
      </c>
      <c r="I77" s="32">
        <v>306691</v>
      </c>
      <c r="J77" s="32">
        <v>409061.64</v>
      </c>
      <c r="K77" s="12"/>
    </row>
    <row r="78" spans="1:11" ht="13.5" thickBot="1" x14ac:dyDescent="0.25">
      <c r="A78" s="1" t="s">
        <v>3</v>
      </c>
      <c r="B78" s="45"/>
      <c r="C78" s="46"/>
      <c r="D78" s="47" t="s">
        <v>91</v>
      </c>
      <c r="E78" s="48">
        <f>SUM(E12:E77)/2</f>
        <v>15088728.669999998</v>
      </c>
      <c r="F78" s="49">
        <f>SUM(F12:F77)/2</f>
        <v>6015989.9249999998</v>
      </c>
      <c r="G78" s="48">
        <f>SUM(G12:G77)/2</f>
        <v>919000</v>
      </c>
      <c r="H78" s="50">
        <f>SUM(H12:H77)/2</f>
        <v>4679096</v>
      </c>
      <c r="I78" s="50">
        <f>SUM(I12:I77)/3</f>
        <v>2223325.2000000002</v>
      </c>
      <c r="J78" s="50">
        <f>E78-(F78+H78+I78)</f>
        <v>2170317.5449999981</v>
      </c>
      <c r="K78" s="51"/>
    </row>
    <row r="79" spans="1:11" x14ac:dyDescent="0.2">
      <c r="A79" s="1" t="s">
        <v>3</v>
      </c>
      <c r="C79" s="13"/>
      <c r="E79" s="12"/>
      <c r="F79" s="12"/>
      <c r="G79" s="12"/>
      <c r="H79" s="12"/>
      <c r="I79" s="12"/>
      <c r="J79" s="12"/>
      <c r="K79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0" fitToHeight="15" orientation="landscape" r:id="rId1"/>
  <headerFooter alignWithMargins="0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17</vt:i4>
      </vt:variant>
    </vt:vector>
  </HeadingPairs>
  <TitlesOfParts>
    <vt:vector size="28" baseType="lpstr">
      <vt:lpstr>SOUHRN</vt:lpstr>
      <vt:lpstr>KAP.01</vt:lpstr>
      <vt:lpstr>KAP.02</vt:lpstr>
      <vt:lpstr>KAP.03</vt:lpstr>
      <vt:lpstr>KAP.04</vt:lpstr>
      <vt:lpstr>KAP.05</vt:lpstr>
      <vt:lpstr>KAP.06</vt:lpstr>
      <vt:lpstr>KAP.07</vt:lpstr>
      <vt:lpstr>KAP.08</vt:lpstr>
      <vt:lpstr>KAP.09</vt:lpstr>
      <vt:lpstr>KAP.10</vt:lpstr>
      <vt:lpstr>KAP.01!Názvy_tisku</vt:lpstr>
      <vt:lpstr>KAP.02!Názvy_tisku</vt:lpstr>
      <vt:lpstr>KAP.03!Názvy_tisku</vt:lpstr>
      <vt:lpstr>KAP.04!Názvy_tisku</vt:lpstr>
      <vt:lpstr>KAP.05!Názvy_tisku</vt:lpstr>
      <vt:lpstr>KAP.06!Názvy_tisku</vt:lpstr>
      <vt:lpstr>KAP.07!Názvy_tisku</vt:lpstr>
      <vt:lpstr>KAP.08!Názvy_tisku</vt:lpstr>
      <vt:lpstr>KAP.09!Názvy_tisku</vt:lpstr>
      <vt:lpstr>KAP.10!Názvy_tisku</vt:lpstr>
      <vt:lpstr>KAP.08!Oblast_tisku</vt:lpstr>
      <vt:lpstr>KAP.10!Oblast_tisku</vt:lpstr>
      <vt:lpstr>KAP.02!Print_Titles</vt:lpstr>
      <vt:lpstr>KAP.03!Print_Titles</vt:lpstr>
      <vt:lpstr>KAP.05!Print_Titles</vt:lpstr>
      <vt:lpstr>KAP.06!Print_Titles</vt:lpstr>
      <vt:lpstr>KAP.09!Print_Titles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Bernášek Martin (MHMP, ROZ)</dc:creator>
  <cp:lastModifiedBy>Žižlavská Ilona (MHMP, ROZ)</cp:lastModifiedBy>
  <cp:lastPrinted>2024-11-20T08:59:38Z</cp:lastPrinted>
  <dcterms:created xsi:type="dcterms:W3CDTF">2015-06-05T18:19:34Z</dcterms:created>
  <dcterms:modified xsi:type="dcterms:W3CDTF">2024-12-17T14:54:34Z</dcterms:modified>
</cp:coreProperties>
</file>