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sumář PO MČ" sheetId="1" r:id="rId1"/>
    <sheet name="MŠ " sheetId="2" r:id="rId2"/>
    <sheet name="ZŠ " sheetId="3" r:id="rId3"/>
    <sheet name="ŠJ  " sheetId="4" r:id="rId4"/>
    <sheet name="ZUŠ MČ" sheetId="5" r:id="rId5"/>
    <sheet name="DDM MČ" sheetId="6" r:id="rId6"/>
  </sheets>
  <definedNames>
    <definedName name="_xlnm.Print_Titles" localSheetId="1">'MŠ '!$3:$4</definedName>
    <definedName name="_xlnm.Print_Titles" localSheetId="2">'ZŠ '!$3:$4</definedName>
  </definedNames>
  <calcPr fullCalcOnLoad="1"/>
</workbook>
</file>

<file path=xl/sharedStrings.xml><?xml version="1.0" encoding="utf-8"?>
<sst xmlns="http://schemas.openxmlformats.org/spreadsheetml/2006/main" count="709" uniqueCount="652">
  <si>
    <t>tis. Kč</t>
  </si>
  <si>
    <t>UZ 33353</t>
  </si>
  <si>
    <t>2008                                                                        Název zařízení</t>
  </si>
  <si>
    <t>č. org.</t>
  </si>
  <si>
    <t>§</t>
  </si>
  <si>
    <t>platy</t>
  </si>
  <si>
    <t>OON</t>
  </si>
  <si>
    <t>odvody</t>
  </si>
  <si>
    <t>ONIV</t>
  </si>
  <si>
    <t>NIV</t>
  </si>
  <si>
    <t>počet. zam.</t>
  </si>
  <si>
    <t>Mateřské školy</t>
  </si>
  <si>
    <t>PRAHA 1</t>
  </si>
  <si>
    <t>Mateřská škola Hellichova, 13/300</t>
  </si>
  <si>
    <t>Mateřská škola Letenská, 5/120</t>
  </si>
  <si>
    <t>Mateřská škola Masná, 11/700</t>
  </si>
  <si>
    <t>Mateřská škola Národní, 37</t>
  </si>
  <si>
    <t>Mateřská škola Pštrossova, 11/204</t>
  </si>
  <si>
    <t>Mateřská škola Revoluční, 26</t>
  </si>
  <si>
    <t>Integrovaná mateřská škola, Opletalova 14</t>
  </si>
  <si>
    <t>MČ PRAHA 1 - celkem</t>
  </si>
  <si>
    <t>PRAHA 2</t>
  </si>
  <si>
    <t>Mateřská škola Trojlístek, Kladská 25</t>
  </si>
  <si>
    <t>Mateřská škola,Na Děkance 2</t>
  </si>
  <si>
    <t>Mateřská škola, Na Smetance 1</t>
  </si>
  <si>
    <t>Mateřská škola Čtyřlístek,Římská 27</t>
  </si>
  <si>
    <t>Mateřská škola, Slovenská 27</t>
  </si>
  <si>
    <t>Mateřská škola s internátní péčí, Španělská 16</t>
  </si>
  <si>
    <t>Mateřská škola,Šumavská 37</t>
  </si>
  <si>
    <t>Mateřská škola, Viničná 1</t>
  </si>
  <si>
    <t>MČ PRAHA 2 - celkem</t>
  </si>
  <si>
    <t>Praha 3</t>
  </si>
  <si>
    <t>Mateřská škola, Buková 26</t>
  </si>
  <si>
    <t>Mateřská škola, Jeseniova 4 - 6</t>
  </si>
  <si>
    <t>Matařská škola, Jeseniova 204</t>
  </si>
  <si>
    <t>Mateřská škola, Jeseniova 98</t>
  </si>
  <si>
    <t>Waldorfská matařská škola, Koněvova 240a</t>
  </si>
  <si>
    <t xml:space="preserve">Mateřská škola, Libická 4 </t>
  </si>
  <si>
    <t>Mateřská škola, Na Balkáně 74</t>
  </si>
  <si>
    <t>Mateřská škola, Na Vrcholu 1a</t>
  </si>
  <si>
    <t>Mateřská škola, nám. J. z Lobkovic 23</t>
  </si>
  <si>
    <t>Mateřská škola milíčův dům, Sauerova 2</t>
  </si>
  <si>
    <t>Mateřská škola, Sudoměřská 54</t>
  </si>
  <si>
    <t>Mateřská škola, U Zásob.zahrady 6</t>
  </si>
  <si>
    <t>Mateřská škola, Vozová 5</t>
  </si>
  <si>
    <t>Mateřská škola Pražačka, Za Žižk.vozovnou 17</t>
  </si>
  <si>
    <t>PRAHA 3 - celkem</t>
  </si>
  <si>
    <t>PRAHA 4</t>
  </si>
  <si>
    <t>Mateřská škola, Bezová 4</t>
  </si>
  <si>
    <t>Mateřská škola, Boleslavova 1a</t>
  </si>
  <si>
    <t>Mateřská škola, Družstevní ochoz 5</t>
  </si>
  <si>
    <t>Mateřská škola, Fillova 11</t>
  </si>
  <si>
    <t>Speciální mateřská škola, Horáčkova 1</t>
  </si>
  <si>
    <t>Mateřská škla, Jihozápadní 4</t>
  </si>
  <si>
    <t>Mateřská škola, Jílovská 75</t>
  </si>
  <si>
    <t>Mateřská škola, Jitřní 2</t>
  </si>
  <si>
    <t>Mateřská škola, K Podjezdu 2</t>
  </si>
  <si>
    <t>Mateřská škola, Kukučínova 1150</t>
  </si>
  <si>
    <t>Matařská škola, Matěchova 1069</t>
  </si>
  <si>
    <t>Mateřská škola, Mezivrší 15</t>
  </si>
  <si>
    <t>Mateřská škola, Na Bučance 5</t>
  </si>
  <si>
    <t>Mateřská škola, Na Chodovci 2540</t>
  </si>
  <si>
    <t>Mateřská škola Alšovy sady, Na Větrově 22</t>
  </si>
  <si>
    <t>Mateřská škola, Na Zvoničce 13</t>
  </si>
  <si>
    <t>Mateřská škola, Němčická 16</t>
  </si>
  <si>
    <t>Mateřská škola Zahrádka, Ohradní 1367</t>
  </si>
  <si>
    <t>Mateřská škola, Plamínkové 1589</t>
  </si>
  <si>
    <t>Mateřská škola, Přímětická 1247</t>
  </si>
  <si>
    <t>Mateřská škola, Sedlčanská 14</t>
  </si>
  <si>
    <t>Mateřská škola, Svojšovická 3</t>
  </si>
  <si>
    <t>Mateřská škola, Táborská 19</t>
  </si>
  <si>
    <t>Mateřská škola, Tajovského 1309</t>
  </si>
  <si>
    <t>Mateřská škola, Točitá 38</t>
  </si>
  <si>
    <t>Mateřská škola, Trenčínská 2770</t>
  </si>
  <si>
    <t>Mateřská škola, Voráčovská 2</t>
  </si>
  <si>
    <t>Mateřská škola, V Zápolí 1249</t>
  </si>
  <si>
    <t>KUNRATICE</t>
  </si>
  <si>
    <t xml:space="preserve">Mateřská škola, Předškolní 880  </t>
  </si>
  <si>
    <t>Správní obvod  PRAHA 4 - celkem</t>
  </si>
  <si>
    <t>PRAHA 5</t>
  </si>
  <si>
    <t>Mateřská škola Slunéčko, Beníškové 988</t>
  </si>
  <si>
    <t xml:space="preserve">Mateřská škola, Hlubočepská 40 </t>
  </si>
  <si>
    <t>Mateřská škola, Kroupova 2775</t>
  </si>
  <si>
    <t>Mateřská škola U krtečka, Kudrnova 1a</t>
  </si>
  <si>
    <t>Mateřská škoa II, Kurandové 669</t>
  </si>
  <si>
    <t>Mateřská škoa III, Lohniského 830</t>
  </si>
  <si>
    <t>Mateřská škola, Lohniského 851</t>
  </si>
  <si>
    <t>Mateřská škola, Nad Palatou 29</t>
  </si>
  <si>
    <t>Mateřská škola, Nám. 14. října 9a</t>
  </si>
  <si>
    <t>Mateřská škola, Peroutkova 24</t>
  </si>
  <si>
    <t>Mateřská škola V, Peškova 963</t>
  </si>
  <si>
    <t>Mateřská škola, Podbělohorská 1</t>
  </si>
  <si>
    <t>Mateřská škola, Tréglova 3</t>
  </si>
  <si>
    <t>Mateřská škola se speciálními třídami DUHA, Trojdílná 18</t>
  </si>
  <si>
    <t>Mateřská škola, U Žel. Mostu 4</t>
  </si>
  <si>
    <t>MČ PRAHA 5 - celkem</t>
  </si>
  <si>
    <t>PRAHA 6</t>
  </si>
  <si>
    <t>Fakultní mateřská škola se speciální péčí, Arabská 20/681</t>
  </si>
  <si>
    <t>Mateřská škola Motýlek, Arabská 10/684</t>
  </si>
  <si>
    <t>Mateřská škola, Bubeníčkova, 6</t>
  </si>
  <si>
    <t>Mateřská škola, Čínská, 33</t>
  </si>
  <si>
    <t>Mateřská škola Ch. de Gaulla, 18/832</t>
  </si>
  <si>
    <t>Waldorfská mateřská škola, Dusíkova 3/1946</t>
  </si>
  <si>
    <t>Mateřská škola Jílkova, 3/1700</t>
  </si>
  <si>
    <t>Mateřaská škla Juarezova, 24/1037</t>
  </si>
  <si>
    <t>Mateřská škola Libocká, 66/148</t>
  </si>
  <si>
    <t>Mateřská škola Meziškolská, Sartoriova 1</t>
  </si>
  <si>
    <t>Mateřská škola Na dlouh.lánu, Nechanského 3</t>
  </si>
  <si>
    <t>Mateřská škola Na Okraji,  301</t>
  </si>
  <si>
    <t>Mateřská škola Parléřova, 2a</t>
  </si>
  <si>
    <t>Mateřská škola Sbíhavá II, 2/360</t>
  </si>
  <si>
    <t>Mateřská škola Šmolíkova, 3/865</t>
  </si>
  <si>
    <t>Mateřská školaTerronská, 20/200</t>
  </si>
  <si>
    <t>Mateřská škola Velvarská, 34</t>
  </si>
  <si>
    <t>Mateřská škola,Vokovická, 28</t>
  </si>
  <si>
    <t>Mazeřská škola Volavkova,  7/1877</t>
  </si>
  <si>
    <t>Nebušice</t>
  </si>
  <si>
    <t>Mateřská škola Nebušice, Nad Želivkou 598</t>
  </si>
  <si>
    <t>Suchdol</t>
  </si>
  <si>
    <t>Mateřská škola Gagarinova, 1103</t>
  </si>
  <si>
    <t>Mateřská škola K Roztokům, 879</t>
  </si>
  <si>
    <t>Správní obvod  PRAHA 6 - celkem</t>
  </si>
  <si>
    <t>PRAHA 7</t>
  </si>
  <si>
    <t>Mateřská škola Kostelní, 37/7</t>
  </si>
  <si>
    <t>Mateřská škola, Letohradská 1/370</t>
  </si>
  <si>
    <t>Fakultní mateřská škola při Pedagogické fakultě Univerzity Karlovy, Na Výšinách 3/1075</t>
  </si>
  <si>
    <t>Mateřská škola, Nad Štolou 6/1277</t>
  </si>
  <si>
    <t>Mateřská škola U Uranie, 16</t>
  </si>
  <si>
    <t>Troja</t>
  </si>
  <si>
    <t>Mateřská škola Nad Kazankou, 30/230</t>
  </si>
  <si>
    <t>Správní obvod PRAHA 7- celkem</t>
  </si>
  <si>
    <t>PRAHA 8</t>
  </si>
  <si>
    <t>Mateřská škola, Bojasova1/1242</t>
  </si>
  <si>
    <t>Mateřská škola, Chabařovická 2</t>
  </si>
  <si>
    <t>Mateřsaká škola, Klíčanská 20</t>
  </si>
  <si>
    <t>Mateřská škola a Speciální mateřská škola pro děti zdravotně oslabené,  Korycanská 14</t>
  </si>
  <si>
    <t>Mateřská škola, Kotlaska 3/30</t>
  </si>
  <si>
    <t>Mateřská škola, Lešenská 2/548</t>
  </si>
  <si>
    <t>Mateřská škola,  Libčická 6/398</t>
  </si>
  <si>
    <t>Mateřská škola, Na Korábě 2/350</t>
  </si>
  <si>
    <t>Mateřská škola, Na Pěšinách13/1720</t>
  </si>
  <si>
    <t>Mateřská škola, Na Přesypu 4/441</t>
  </si>
  <si>
    <t>Mateřská škola, Za Invalidovnou 3</t>
  </si>
  <si>
    <t>Mateřská škola, Poznaňská 32/462</t>
  </si>
  <si>
    <t>Mateřská škola, Řešovská 8/490</t>
  </si>
  <si>
    <t>Mateřská škola, Sokolovská 182</t>
  </si>
  <si>
    <t>Mateřská škola, Šimůnkova 13</t>
  </si>
  <si>
    <t>Mateřská škola, Šiškova 2/1223</t>
  </si>
  <si>
    <t>Mateřská škola, Štěpničná /1964</t>
  </si>
  <si>
    <t>Mateřská škola, U sluncové 10a</t>
  </si>
  <si>
    <t>DOLNÍ CHABRY</t>
  </si>
  <si>
    <t>Mateřská škola Bílenecké nám., 1</t>
  </si>
  <si>
    <t>Mateřská škola Chaberáček,  Protilehlá 5/235</t>
  </si>
  <si>
    <t>Správní obod PRAHA 8 - celkem</t>
  </si>
  <si>
    <t>PRAHA 9</t>
  </si>
  <si>
    <t>Mateřská škola s prodlouženým provozem, Kovářská 27</t>
  </si>
  <si>
    <t>Mateřská škola,  Litvínovská 490</t>
  </si>
  <si>
    <t>Mateřská škola, Novoborská  611</t>
  </si>
  <si>
    <t>Mateřská škola, Pod Krocínkou 466</t>
  </si>
  <si>
    <t>Mateřská škola, Šluknovská 328</t>
  </si>
  <si>
    <t>Mateřská škola, U Nové školy 637</t>
  </si>
  <si>
    <t>Mateřská škola, U Vysočan. pivovaru</t>
  </si>
  <si>
    <t>Mateřská škola, Veltruská 560</t>
  </si>
  <si>
    <t>MČ PRAHA 9 - celkem</t>
  </si>
  <si>
    <t>PRAHA 10</t>
  </si>
  <si>
    <t>Mateřská škola, Bajkalská 169</t>
  </si>
  <si>
    <t>Mateřská škola, Praha 10,Benešovská 282291, příspěvková organizace</t>
  </si>
  <si>
    <t>Mateřská škola, Praha 10, Dvouletky 8/601, příspěvková organizace</t>
  </si>
  <si>
    <t>Mateřská škola, Hřibská 1</t>
  </si>
  <si>
    <t>Mateřská škola, Chmelová 8</t>
  </si>
  <si>
    <t>Mateřská škola, Kodaňská 989</t>
  </si>
  <si>
    <t>Mateřská škola, Přetlucká 51</t>
  </si>
  <si>
    <t>Mateřská škola, Magnitogorská 14</t>
  </si>
  <si>
    <t>Mateřská škola, Mládežnická 1</t>
  </si>
  <si>
    <t>Mateřská škola, Nedvězská 27/2224</t>
  </si>
  <si>
    <t>Mateřská škola, Omská 6</t>
  </si>
  <si>
    <t>Mateřská škola, Štěchovická 4/1981</t>
  </si>
  <si>
    <t>Mateřská škola, Tolstého 1353</t>
  </si>
  <si>
    <t>Mateřská škola, Troilova17/474</t>
  </si>
  <si>
    <t>Mateřská škola, Tuchorazská 2a</t>
  </si>
  <si>
    <t>mateřská škola, U Roháčových  kasáren 14</t>
  </si>
  <si>
    <t>Mateřská škola u Vršovického nádraží, Sámova 1529/2a</t>
  </si>
  <si>
    <t>Mateřská škola, Útulná 6/2099</t>
  </si>
  <si>
    <t>Mateřská škola, Ve Stínu 10</t>
  </si>
  <si>
    <t>Mateřská škola, Vladivostocká 8</t>
  </si>
  <si>
    <t>Mateřská škola, Zvonková 12</t>
  </si>
  <si>
    <t>MČ PRAHA 10 - celkem</t>
  </si>
  <si>
    <t>PRAHA 11</t>
  </si>
  <si>
    <t>Mateřská škola, A.Drabíkové 536</t>
  </si>
  <si>
    <t>Mateřská škola, Blatenská 2145</t>
  </si>
  <si>
    <t>Mateřská škola, Hrabákova 2000</t>
  </si>
  <si>
    <t>Mateřská škola, Hroncova 1882</t>
  </si>
  <si>
    <t>Mateřská škola, Janouchova 671</t>
  </si>
  <si>
    <t>Mateřská škola, Jažlovická 2119</t>
  </si>
  <si>
    <t>Mateřská škola, Konstantinova 1480</t>
  </si>
  <si>
    <t>Mateřská škola, Křejpského 1503</t>
  </si>
  <si>
    <t>Mateřská škola, Markušova 1556</t>
  </si>
  <si>
    <t>Mateřská škola, Mírového hnutí 1680</t>
  </si>
  <si>
    <t>Mateřská škola, Modletická 1402</t>
  </si>
  <si>
    <t>Internátní mateřská škola, Stachova 518</t>
  </si>
  <si>
    <t>Mateřská škola, Sulanského 693</t>
  </si>
  <si>
    <t>Mateřská škola, V Benátkách 1751</t>
  </si>
  <si>
    <t>Mateřská škola, Vejvanovského 1610</t>
  </si>
  <si>
    <t>ŠEBEROV</t>
  </si>
  <si>
    <t>Mateřská škola, Na Příčné mezi 186</t>
  </si>
  <si>
    <t>Správní obvod PRAHA 11 - celkem</t>
  </si>
  <si>
    <t>PRAHA 12</t>
  </si>
  <si>
    <t>Mateřská škola Oáza v Praze 12, Čechtická 758</t>
  </si>
  <si>
    <t>Mateřská škola Pohádka v Praze 12, Imrychova 937/15</t>
  </si>
  <si>
    <t>Mateřská škola Jahůdka v Praze 12, Krouzova 3036</t>
  </si>
  <si>
    <t>Mateřská škola Srdíčko v Praze 12, Levského 3203</t>
  </si>
  <si>
    <t>Mateřská škola Hvězdička v Praze 12, Liškova 636</t>
  </si>
  <si>
    <t>Mateřská škola Tyršovka v Praze 12, Lysinská 45</t>
  </si>
  <si>
    <t>Mateřská škola Zvoneček v Praze 12, Pejevové3135/34</t>
  </si>
  <si>
    <t>Mateřská škola  Pastelka v Praze 12, Platónova 3288</t>
  </si>
  <si>
    <t>Mateřská škola Podsaďáček v Praze 12,Pod Sady 170/2</t>
  </si>
  <si>
    <t>Mateřská škola Sluníčko v Praze 12, Smolkova 579</t>
  </si>
  <si>
    <t>Mateřská škola Montessori Urbánkova 3347</t>
  </si>
  <si>
    <t>Mateřská škola Větrníček v Praze 12, Zárubova 952/10</t>
  </si>
  <si>
    <t>LIBUŠ</t>
  </si>
  <si>
    <t>Mateřská škola K Lukám 664</t>
  </si>
  <si>
    <t>Mateřská škola Ke Kašně, 334  Písnice</t>
  </si>
  <si>
    <t>Mateřská škola Lojovická, 557</t>
  </si>
  <si>
    <t>Mateřská škola Mezi Domy, 373  Písnice</t>
  </si>
  <si>
    <t>Správní obvod PRAHA 12 - celkem</t>
  </si>
  <si>
    <t>PRAHA 13</t>
  </si>
  <si>
    <t>Mateřská škola, Běhounkova 2300</t>
  </si>
  <si>
    <t>Mateřská škola Rosnička, Běhounkova 2474</t>
  </si>
  <si>
    <t>Mateřská škola Úsměv, Herčíkova 2190</t>
  </si>
  <si>
    <t>Mateřská škola Pastelka, Horákova 2064</t>
  </si>
  <si>
    <t>Mateřská škola Šikulka, Hostinského 1534</t>
  </si>
  <si>
    <t>Mateřská škola, Husníkova 2076</t>
  </si>
  <si>
    <t>Mateřská škola Píšťalka,  Chlupova 21/1798</t>
  </si>
  <si>
    <t>Mateřská škola Rozmarýnek, Chlupova 1799</t>
  </si>
  <si>
    <t>Mateřská škola Pohádka, Klausova 2187</t>
  </si>
  <si>
    <t>Mateřská škola Balónek, Klausova 2188</t>
  </si>
  <si>
    <t>Mateřská škola Barvička, Klausova 2449</t>
  </si>
  <si>
    <t>Mateřská škola, Mezi školami 2323</t>
  </si>
  <si>
    <t>Mateřská škola Havaj, Mezi školami 2482</t>
  </si>
  <si>
    <t>Fakultní mateřská škola Sluníčko pod střechou při Pedagogické fakultě Univerzity Karlovy, Mohylova 4</t>
  </si>
  <si>
    <t>Mateřská škola, Ovčí hájek 2177</t>
  </si>
  <si>
    <t>Mateřská škola U bobříka, Podpěrova 1880</t>
  </si>
  <si>
    <t>Mateřská škola Paletka, Trávníčkova 1747</t>
  </si>
  <si>
    <t>Mateřská škola Večerníček, Vlachova 1501</t>
  </si>
  <si>
    <t>Mateřská škola, Vlasákova 955</t>
  </si>
  <si>
    <t>Mateřská škola U Rumcajse,  Zázvorkova 1994</t>
  </si>
  <si>
    <t>ŘEPORYJE</t>
  </si>
  <si>
    <t>Mateřská škola, K závětinám 815</t>
  </si>
  <si>
    <t>Správní obvod PRAHA 13 - celkem</t>
  </si>
  <si>
    <t>PRAHA 14</t>
  </si>
  <si>
    <t>Mateřská škola Korálek, Bobkova 766</t>
  </si>
  <si>
    <t>Mateřská škola Sluníčko, gen. Janouška 4</t>
  </si>
  <si>
    <t>Mateřská škola, Chvaletická 917</t>
  </si>
  <si>
    <t>Mateřská škola Jahodnice, Kostlivého 1218</t>
  </si>
  <si>
    <t>Mateřská škola, Paculova1115</t>
  </si>
  <si>
    <t>Mateřská škola Obláček, Šebelova 874</t>
  </si>
  <si>
    <t>Mateřská škola, Štolmířská 602</t>
  </si>
  <si>
    <t>Mateřská škola, Vybíralova 967</t>
  </si>
  <si>
    <t>Mateřská škola, Vybíralova 968</t>
  </si>
  <si>
    <t>Mateřská škola, Zelenečská 500</t>
  </si>
  <si>
    <t>DOLNÍ POČERNICE</t>
  </si>
  <si>
    <t>Mateřská škola Duha, Svatoňovická 587</t>
  </si>
  <si>
    <t>Správní obvod PRAHA 14 - celkem</t>
  </si>
  <si>
    <t>PRAHA 15</t>
  </si>
  <si>
    <t>Mateřská škola, Boloňská 313</t>
  </si>
  <si>
    <t>Mateřská škola, Horolezecká 12</t>
  </si>
  <si>
    <t>Mateřská škola dánského typu, Libkovská 1069</t>
  </si>
  <si>
    <t>Mateřská škola, Milánská 472</t>
  </si>
  <si>
    <t>Mateřská škola Slunečnice, Milánská 473</t>
  </si>
  <si>
    <t>Mateřská škola, Parmská 388</t>
  </si>
  <si>
    <t>Mateřská škola, Parmská 389</t>
  </si>
  <si>
    <t>Mateřská škola Trhanovské n.</t>
  </si>
  <si>
    <t>DOLNÍ MĚCHOLUPY</t>
  </si>
  <si>
    <t>Mateřská škola Dolní Měcholupy, Ke Školce 254</t>
  </si>
  <si>
    <t>DUBEČ</t>
  </si>
  <si>
    <t>Mateřská škola, Starodubečská</t>
  </si>
  <si>
    <t>PETROVICE</t>
  </si>
  <si>
    <t>Mateřská škola, Jakobiho 329</t>
  </si>
  <si>
    <t>Správní obvod PRAHA 15 - celkem</t>
  </si>
  <si>
    <t>PRAHA 16</t>
  </si>
  <si>
    <t>Mateřská škola, Nám. Osvob. 1367</t>
  </si>
  <si>
    <t>LIPENCE</t>
  </si>
  <si>
    <t>Mateřská škola, K samoobsluze</t>
  </si>
  <si>
    <t>LOCHKOV</t>
  </si>
  <si>
    <t>Mateřská škola Praha-Lochkov, Za ovčínem 1</t>
  </si>
  <si>
    <t>ZBRASLAV</t>
  </si>
  <si>
    <t>Mateřská škola, Matjuchinova 698</t>
  </si>
  <si>
    <t>Mateřská škola Nad parkem, 1181</t>
  </si>
  <si>
    <t>VELKÁ CHUCHLE</t>
  </si>
  <si>
    <t>Mateřská škola Velká Chuchle, Na Cihelně 17</t>
  </si>
  <si>
    <t>Správní obvod PRAHA 16 - celkem</t>
  </si>
  <si>
    <t>PRAHA 17</t>
  </si>
  <si>
    <t>Mateřská škola Bendova, 1123</t>
  </si>
  <si>
    <t>Mateřská škola Laudova se speciálními třídami, Laudova 1030</t>
  </si>
  <si>
    <t>Mateřská škola Socháňova, 1176</t>
  </si>
  <si>
    <t>Mateřská škola Pastelka, Španielova 1316</t>
  </si>
  <si>
    <t>MČ PRAHA 17 - celkem</t>
  </si>
  <si>
    <t>PRAHA 18</t>
  </si>
  <si>
    <t>Mateřská škola, Příborská 514</t>
  </si>
  <si>
    <t>MČ PRAHA 18 - celkem</t>
  </si>
  <si>
    <t>PRAHA 19</t>
  </si>
  <si>
    <t>Mateřské školy Praha-Kbely, Letců 731</t>
  </si>
  <si>
    <t>ČAKOVICE</t>
  </si>
  <si>
    <t>Mateřská škola Čakovice I, Něvská 830</t>
  </si>
  <si>
    <t>Mateřská škola Čakovice II, Slaviborské nám.21</t>
  </si>
  <si>
    <t>SATALICE</t>
  </si>
  <si>
    <t>Mateřská škola Praha 9-Satalice, U Obory 385</t>
  </si>
  <si>
    <t>Správní obvod PRAHA 19 - celkem</t>
  </si>
  <si>
    <t>PRAHA 20</t>
  </si>
  <si>
    <t>Mateřská škola, Chodovická 1990</t>
  </si>
  <si>
    <t>Mateřská škola U Rybníčku, Křovinovo nám. 115</t>
  </si>
  <si>
    <t>MČ PRAHA 20 - celkem</t>
  </si>
  <si>
    <t>PRAHA 21</t>
  </si>
  <si>
    <t>Mateřská škola Sedmokráska, Lišická 1502</t>
  </si>
  <si>
    <t>Mateřská škola, Čentická 2222</t>
  </si>
  <si>
    <t>Mateřská škola Rohožník, Žárovická 1653</t>
  </si>
  <si>
    <t>KLÁNOVICE</t>
  </si>
  <si>
    <t>Mateřská škola Klánovice,  V Žáčku 219</t>
  </si>
  <si>
    <t>Správní obvod PRAHA 21 - celkem</t>
  </si>
  <si>
    <t>Praha 22</t>
  </si>
  <si>
    <t>Mateřská škola, Za Nadýmačem 927</t>
  </si>
  <si>
    <t>Kolovraty</t>
  </si>
  <si>
    <t>Mateřská škola Praha - Kolovraty, K Poště 11a</t>
  </si>
  <si>
    <t>Správní obvod PRAHA 22 - celkem</t>
  </si>
  <si>
    <t>Správní obvod PRAHA 1 - 22 celkem</t>
  </si>
  <si>
    <t>v tis. Kč</t>
  </si>
  <si>
    <t>integrace</t>
  </si>
  <si>
    <t xml:space="preserve">integr. </t>
  </si>
  <si>
    <t>Název zařízení                                                                                                                                              2008</t>
  </si>
  <si>
    <t>celkem</t>
  </si>
  <si>
    <t>pomůcky</t>
  </si>
  <si>
    <t>NIV celkem</t>
  </si>
  <si>
    <t xml:space="preserve">Základní školy                          </t>
  </si>
  <si>
    <t>Praha 1</t>
  </si>
  <si>
    <t>Malostranská základní škola, Praha 1, Josefská 7</t>
  </si>
  <si>
    <t>Základní škola Brána jazyků, Praha 1, Mikulandská</t>
  </si>
  <si>
    <t>Základní škola nám.Curieových, Praha 1, náměstí Curieových 2</t>
  </si>
  <si>
    <t>Základní škola J.Gutha-Jarkovského, Praha 1, Truhlářská 22</t>
  </si>
  <si>
    <t>Základní škola Uhelný trh, Praha 1, Uhelný trh 4</t>
  </si>
  <si>
    <t>Základní škola Vodičkova, Praha 1, Vodičkova 22</t>
  </si>
  <si>
    <t>MČ Praha 1 celkem</t>
  </si>
  <si>
    <t>Praha 2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</si>
  <si>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</si>
  <si>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</si>
  <si>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</si>
  <si>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 Legerova 5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</si>
  <si>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</si>
  <si>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</si>
  <si>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</si>
  <si>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</si>
  <si>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Základní škola, Praha 2, Slovenská 27</t>
  </si>
  <si>
    <t>Základní škola u svatého Štěpána, Praha 2, Štěpánská 78</t>
  </si>
  <si>
    <t>MČ Praha 2 celkem</t>
  </si>
  <si>
    <t>Základní škola, Praha 3, Havlíčkovo náměstí 10/300</t>
  </si>
  <si>
    <t>Základní škola, Praha 3, Chelčického 43/2614</t>
  </si>
  <si>
    <t>Základní škola, Praha 3, Jeseniova 96/2400</t>
  </si>
  <si>
    <t>Základní škola, Praha 3, K Lučinám 18/2500</t>
  </si>
  <si>
    <t>Základní škola, Praha 3, Lupáčova 1/1200</t>
  </si>
  <si>
    <t>Základní škola Pražačka, Praha 3, Nad Ohradou 25/1700</t>
  </si>
  <si>
    <t>Základní škola, Praha 3, nám. Jiřího z Lobkovic 22/121</t>
  </si>
  <si>
    <t>Základní škola, Praha 3, nám. Jiřího z Poděbrad 7,8/1685</t>
  </si>
  <si>
    <t>Základní škola, Praha 3, Perunova 6/975</t>
  </si>
  <si>
    <t>Základní škola,Praha 3, V Záhrádkách 48/1966</t>
  </si>
  <si>
    <t>Základní škola a mateřská škola Jaroslava Seiferta, Praha 3, Vlkova 31/800</t>
  </si>
  <si>
    <t>Základní škola, Praha 3, Žerotínova 36/1100</t>
  </si>
  <si>
    <t>MČ Praha 3 celkem</t>
  </si>
  <si>
    <t>Praha 4</t>
  </si>
  <si>
    <t>Základní škola s rozšířenou výukou tělesné výchovy, Praha 4, Bítovská 1</t>
  </si>
  <si>
    <t>Základní škola s rozšířenou výukou jazyků, Praha 4, Filosofská 3</t>
  </si>
  <si>
    <t>První jazyková základní škola v Praze 4, Praha 4, Horáčkova 1100</t>
  </si>
  <si>
    <t>Základní škola, Praha 4, Jánošíkova 1300</t>
  </si>
  <si>
    <t>Základní škola u Krčského lesa, Praha 4, Jánošíkova 1320</t>
  </si>
  <si>
    <t>Základní škola s rozšířenou výukou jazyků, Praha 4, Jeremenkova 1003</t>
  </si>
  <si>
    <t>Základní škola, Praha 4, Jílovská 1100</t>
  </si>
  <si>
    <t>Základní škola s rozšířenou výukou tělesné výchovy, Praha 4, Jitřní 185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</si>
  <si>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</si>
  <si>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</si>
  <si>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</si>
  <si>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</si>
  <si>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</si>
  <si>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</si>
  <si>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</si>
  <si>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</si>
  <si>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Ohradní 49</t>
  </si>
  <si>
    <t>Základní škola, Praha 4, Plamínkové 2</t>
  </si>
  <si>
    <t>Základní škola, Praha 4, Poláčkova 1067</t>
  </si>
  <si>
    <t>Základní škola, Praha 4, Sdružení 1080</t>
  </si>
  <si>
    <t>Základní škola, Praha 4, Školní 700</t>
  </si>
  <si>
    <t>Základní škola, Praha 4, Táborská 45</t>
  </si>
  <si>
    <t>Základní škola, Praha 4, Předškolní 420</t>
  </si>
  <si>
    <t>Správní obvod  Praha 4 celkem</t>
  </si>
  <si>
    <t>Praha 5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</si>
  <si>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</si>
  <si>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</si>
  <si>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</si>
  <si>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</si>
  <si>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Smíchov, Kořenského 10/760</t>
  </si>
  <si>
    <t>Základní škola Praha 5 - Košíře, Nepomucká 1/139</t>
  </si>
  <si>
    <t>Základní škola Praha 5 - Košíře, Plzeňská 117/39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</si>
  <si>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</si>
  <si>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</si>
  <si>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</si>
  <si>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</si>
  <si>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Fakultní základní škola Barrandov II při PedF UK, Praha 5 - Hlubočepy, V Remízku 7/919</t>
  </si>
  <si>
    <t>Základní škola Praha 5 - Košíře, Weberova 1/1090</t>
  </si>
  <si>
    <t>Slivenec</t>
  </si>
  <si>
    <t>Základní škola a mateřská škola Praha - Slivenec, Ke Smíchovu 16</t>
  </si>
  <si>
    <t>Správní obvod Praha 5 celkem</t>
  </si>
  <si>
    <t>Praha 6</t>
  </si>
  <si>
    <t>Základní škola a Mateřská škola Červený vrch, Praha 6, Alžírská 26</t>
  </si>
  <si>
    <t>Základní škola Marjánka, Praha 6, Bělohorská 52</t>
  </si>
  <si>
    <t>Základní škola a Mateřská škola Benita Juáreze, Praha 6, Bílá 1</t>
  </si>
  <si>
    <t>Základní škola a Mateřská škola T.G.Masaryka, Praha 6, náměstí Českého povstání 6</t>
  </si>
  <si>
    <t>Základní škola a Mateřská škola náměstí Interbrigády, Praha 6, Antonína Čermáka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</si>
  <si>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</si>
  <si>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</si>
  <si>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</si>
  <si>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Emy Destinnové, Praha 6, náměstí Svobody 3/930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</si>
  <si>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</si>
  <si>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</si>
  <si>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</si>
  <si>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Petřiny - jih, Praha 6, Šantrochova 2</t>
  </si>
  <si>
    <t>Základní škola a Mateřská škola J. A. Komenského, Praha 6, U Dělnického cvičiště 1</t>
  </si>
  <si>
    <t>Základní škola Dědina, Praha 6, Žukovského 6</t>
  </si>
  <si>
    <t>Lysolaje</t>
  </si>
  <si>
    <t>Základní škola a Mateřská škola Praha 6 - Lysolaje, Žákovská 164/3</t>
  </si>
  <si>
    <t>Základní škola, Praha Nebušice</t>
  </si>
  <si>
    <t>Základní škola Mikoláše Alše, Praha - Suchdol, Suchdolská 360</t>
  </si>
  <si>
    <t>Správní obvod Praha 6 celkem</t>
  </si>
  <si>
    <t>Praha 7</t>
  </si>
  <si>
    <t>Základní škola Fr. Plamínkové s rozšířenou výukou jazyků Praha 7, Františka Křížka 2</t>
  </si>
  <si>
    <t>Základní škola Praha 7, Korunovační 8</t>
  </si>
  <si>
    <t>Základní škola Praha 7, Letohradská 1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</si>
  <si>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</si>
  <si>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</si>
  <si>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</si>
  <si>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</si>
  <si>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</si>
  <si>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</si>
  <si>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Praha 8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</si>
  <si>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</si>
  <si>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</si>
  <si>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</si>
  <si>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</si>
  <si>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</si>
  <si>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</si>
  <si>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</si>
  <si>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</si>
  <si>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Korábě 2</t>
  </si>
  <si>
    <t>Základní škola, Praha 8, Na Šutce 28</t>
  </si>
  <si>
    <t>Základní škola, Praha 8, Palmovka 8</t>
  </si>
  <si>
    <t>Základní škola a mateřská škola Mazurská, Praha 8, Svídnická 1a</t>
  </si>
  <si>
    <t>Základní škola a mateřská škola, Praha 8, U školské zahrady 4</t>
  </si>
  <si>
    <t>Základní škola Molákova, Praha 8, Za Invalidovnou 3</t>
  </si>
  <si>
    <t>Základní škola, Praha 8, Zenklova 52</t>
  </si>
  <si>
    <t>Základní škola, Praha 8, Žernosecká 3</t>
  </si>
  <si>
    <t>Ďáblice</t>
  </si>
  <si>
    <t>Základní škola a mateřská škola, Praha 8 - Ďáblice, U Parkánu 17</t>
  </si>
  <si>
    <t>Dolní Chabry</t>
  </si>
  <si>
    <t>Základní škola Praha - Dolní Chabry, Spořická</t>
  </si>
  <si>
    <t>Správní obvod Praha 8 celkem</t>
  </si>
  <si>
    <t>Praha 9</t>
  </si>
  <si>
    <t>Základní škola, Praha 9, Litvínovská 500</t>
  </si>
  <si>
    <t>Základní škola, Praha 9, Litvínovská 600</t>
  </si>
  <si>
    <t>Základní škola, Praha 9 - Prosek, Novoborská 371</t>
  </si>
  <si>
    <t>Základní škola, Praha 9 - Libeň, Na Balabence 800</t>
  </si>
  <si>
    <t>Základní škola, Praha 9-Vysočany, Špitálská 789</t>
  </si>
  <si>
    <t>MČ Praha 9 celkem</t>
  </si>
  <si>
    <t>Praha 10</t>
  </si>
  <si>
    <t>Základní škola, Praha 10, Brigádniků 14/510</t>
  </si>
  <si>
    <t>Základní škola, Praha 10, Břečťanová 6/2919</t>
  </si>
  <si>
    <t>Základní škola,Praha 10, Gutova 39/1987</t>
  </si>
  <si>
    <t>Základní škola, Praha 10, Hostýnská 2/2100</t>
  </si>
  <si>
    <t>Základní škola, Praha 10, Jakutská 2/1210</t>
  </si>
  <si>
    <t>Základní škola, Praha 10, Kodaňská 16/658</t>
  </si>
  <si>
    <t>Základní škola Praha 10, Nad Vodovodem 81/460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</si>
  <si>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</si>
  <si>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</si>
  <si>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</si>
  <si>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</si>
  <si>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</si>
  <si>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Základní škola, Praha 10, Vladivostocká 6/1035</t>
  </si>
  <si>
    <t>MČ Praha 10 celkem</t>
  </si>
  <si>
    <t>Praha 11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</si>
  <si>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</si>
  <si>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</si>
  <si>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</si>
  <si>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</si>
  <si>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Květ. vítězství 1554</t>
  </si>
  <si>
    <t>Základní škola Chodov, Praha 4, Květ. vítězství 57</t>
  </si>
  <si>
    <t>Základní škola, Praha 4, Mendelova 550</t>
  </si>
  <si>
    <t>Základní škola, Praha 4, Mikulova 1594</t>
  </si>
  <si>
    <t>Základní školda, Praha 4, Pošepného náměstí 2022</t>
  </si>
  <si>
    <t>Šeberov</t>
  </si>
  <si>
    <t>Základní škola, Praha 4, V Ladech 6</t>
  </si>
  <si>
    <t>Správní obvod Praha 11 celkem</t>
  </si>
  <si>
    <t>Praha 12</t>
  </si>
  <si>
    <t>Základní škola a mateřská škola ANGEL v Praze 12, Angelovova 15</t>
  </si>
  <si>
    <t>Základní škola a mateřská škola K Dolům v Praze 12</t>
  </si>
  <si>
    <t>Základní škola T. G. Masaryka v Praze 12, Modřanská 10a</t>
  </si>
  <si>
    <t>Základní škola profesora Švejcara v Praze 12, Mráčkova 3090</t>
  </si>
  <si>
    <t>Základní škola a mateřská škola Na Beránku v Praze 12, Pertoldova 3373</t>
  </si>
  <si>
    <t>Základní škola Písnická v Praze 12, Písnická 11</t>
  </si>
  <si>
    <t>Základní škola Rakovského v Praze 12, Rakovského 3136</t>
  </si>
  <si>
    <t>Základní škola Smolkova v Praze 12, Smolkova 565</t>
  </si>
  <si>
    <t>Základní škola Zárubova v Praze 12, Zárubova 977</t>
  </si>
  <si>
    <t>Libuš</t>
  </si>
  <si>
    <t>Základní škola s rozšířenou výukou jazyků, Ladislava Coňka 40</t>
  </si>
  <si>
    <t>Základní škola Meteorologická a Mateřská škola Montessori, Meteorologická 181</t>
  </si>
  <si>
    <t>Správní obvod Praha 12 celkem</t>
  </si>
  <si>
    <t>Praha 13</t>
  </si>
  <si>
    <t>Fakultní základní škola při Pedagogické fakultě UK, Praha 13, Brdičkova 1878</t>
  </si>
  <si>
    <t>Základní škola s rozšířenou výukou jazyků, Praha 13, Bronzová 2027</t>
  </si>
  <si>
    <t>Fakultativní základní škola při Pedagogické fakultě UK, Praha 13, Fingerova 2186</t>
  </si>
  <si>
    <t>Fakultní základní škola Pedagogické fakulty UK, Praha 13, Chlupova 1800</t>
  </si>
  <si>
    <t>Základní škola, Praha 13, Jánského 2189</t>
  </si>
  <si>
    <t>Základní škola,Praha 13, Klausova 2450</t>
  </si>
  <si>
    <t>Základní škola, Praha 13, Kuncova 1580</t>
  </si>
  <si>
    <t>Fakultní základní škola Pedagogické fakulty UK, Praha 13, Mezi školami 2322</t>
  </si>
  <si>
    <t>Základní škola, Praha 13, Mládí 135</t>
  </si>
  <si>
    <t>Základní škola, Praha 13, Mohylova 1963</t>
  </si>
  <si>
    <t>Fakultní základní škola Pedagogické fakulty UK, Praha 13, Trávníčkova 1744</t>
  </si>
  <si>
    <t>Řeporyje</t>
  </si>
  <si>
    <t>Základnía škola Praha 5 - Řeporyje, Od školy 596</t>
  </si>
  <si>
    <t>Správní obvod Praha 13 celkem</t>
  </si>
  <si>
    <t>Praha 14</t>
  </si>
  <si>
    <t>Základní škola, Praha 9 - Černý Most, Bří Venclíků 1140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</si>
  <si>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</si>
  <si>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</si>
  <si>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</si>
  <si>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</si>
  <si>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</si>
  <si>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Dolní Počernice</t>
  </si>
  <si>
    <t>Základní škola, Praha 9 - Dolní Počernice, Národních hrdinů 70</t>
  </si>
  <si>
    <t>Správní obvod Praha 14 celkem</t>
  </si>
  <si>
    <t>Praha 15</t>
  </si>
  <si>
    <t>Základní škola, Praha 10, Hornoměcholupská 873</t>
  </si>
  <si>
    <t>Základní škola, Praha 10-Hostivař, Kozinova 1000</t>
  </si>
  <si>
    <t>Základní škola, Praha 10, Křimická 314</t>
  </si>
  <si>
    <t>Základní škola, Praha 10, Nad Přehradou 469</t>
  </si>
  <si>
    <t>Základní škola, Praha 10, Veronské náměstí 391</t>
  </si>
  <si>
    <t>Dolní Měcholupy</t>
  </si>
  <si>
    <t>Základní škola, Praha 10, Kutnohorská 36</t>
  </si>
  <si>
    <t>Dubeč</t>
  </si>
  <si>
    <t>Základní škola, Starodubečská 413, Praha 10 - Dubeč</t>
  </si>
  <si>
    <t>Petrovice</t>
  </si>
  <si>
    <t>Základní škola, Praha 10, Bellova 351</t>
  </si>
  <si>
    <t>Základní škola, Praha - Petrovice, Edisonova 40</t>
  </si>
  <si>
    <t>Štěrboholy</t>
  </si>
  <si>
    <t>Základní škola a Mateřská škola, Praha 10, U školy 285</t>
  </si>
  <si>
    <t>Správní obvod Praha 15 celkem</t>
  </si>
  <si>
    <t>Praha 16</t>
  </si>
  <si>
    <t>Základní škola Praha - Radotín, Loučanská 1112/3</t>
  </si>
  <si>
    <t xml:space="preserve">Lipence                 </t>
  </si>
  <si>
    <t>Základní škola, Praha - Lipence, Černošická 168</t>
  </si>
  <si>
    <t>Velká Chuchle</t>
  </si>
  <si>
    <t>Základní škola Charlotty Masarykové, Praha 5 - Velká Chuchle, Starochuchelská 240</t>
  </si>
  <si>
    <t>Zbraslav</t>
  </si>
  <si>
    <t>Základní škola, Praha - Zbraslav, Nad parkem 1180</t>
  </si>
  <si>
    <t>Správní obvod Praha 16 celkem</t>
  </si>
  <si>
    <t>Praha 17</t>
  </si>
  <si>
    <t>Základní škola, Praha - Řepy, Laudova 10/1024</t>
  </si>
  <si>
    <t>Základní škola genpor. Františka Peřiny, Praha - Řepy, Socháňova 1139</t>
  </si>
  <si>
    <t xml:space="preserve">Základní škola Jana Wericha, Praha - Řepy, Španielova 19/1111 </t>
  </si>
  <si>
    <t>Zličín</t>
  </si>
  <si>
    <t>Základní škola a Mateřská škola, Praha 5 - Zličín, Nedašovská 328</t>
  </si>
  <si>
    <t>Správní obvod Praha 17 celkem</t>
  </si>
  <si>
    <t>Praha 18</t>
  </si>
  <si>
    <t>Základní škola, Praha 9 - Letňany, Fryčovická 462</t>
  </si>
  <si>
    <t xml:space="preserve">Základní škola a Mateřská škola generála Františka Fajtla DFC, Rychnovská </t>
  </si>
  <si>
    <t xml:space="preserve">Základní škola a Mateřská škola, Tupolevova </t>
  </si>
  <si>
    <t>MČ Praha 18 celkem</t>
  </si>
  <si>
    <t>Praha 19</t>
  </si>
  <si>
    <t>Základní škola, Praha 9 - Kbely, Albrechtická 732</t>
  </si>
  <si>
    <t>Čakovice</t>
  </si>
  <si>
    <t>Základní škola Dr.Edvarda Beneše, Praha 9 - Čakovice, náměstí Jiřího Berana 500</t>
  </si>
  <si>
    <t>Satalice</t>
  </si>
  <si>
    <t>Základní škola, Praha 9 - Satalice, K cihelně 137</t>
  </si>
  <si>
    <t>Vinoř</t>
  </si>
  <si>
    <t>Základní škola a Matařská škola Praha - Vinoř, Prachovická 340</t>
  </si>
  <si>
    <t>Správní obvod Praha 19 celkem</t>
  </si>
  <si>
    <t>Praha 20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</si>
  <si>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</si>
  <si>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</si>
  <si>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</si>
  <si>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</si>
  <si>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</si>
  <si>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Praha 21</t>
  </si>
  <si>
    <t>Masarykova základní škola a mateřská škola, Praha 9 - Újezd nad Lesy, Polesná 1690</t>
  </si>
  <si>
    <t>Běchovice</t>
  </si>
  <si>
    <t>Základní škola a mateřská škola Praha - Běchovice, Mýtní 73</t>
  </si>
  <si>
    <t>Klánovice</t>
  </si>
  <si>
    <t>Masarykova základní škola, Praha 9 - Klánovice, Slavětínská 200</t>
  </si>
  <si>
    <t>Koloděje</t>
  </si>
  <si>
    <t>Základní škola a mateřská škola Koloděje, Lupenická 20</t>
  </si>
  <si>
    <t>Správní obvod Praha 21 celkem</t>
  </si>
  <si>
    <t>Základní škola, Praha 10, nám. Bří Jandusů 2</t>
  </si>
  <si>
    <t>Základní škola, Praha 10, Vachkova 630</t>
  </si>
  <si>
    <t>Základní škola, Praha 10 - Kolovraty, Mírová 57</t>
  </si>
  <si>
    <t>Správní obvod Praha 22 celkem</t>
  </si>
  <si>
    <t>Správní obvod Praha 1 -22 celkem</t>
  </si>
  <si>
    <t>odd. par.</t>
  </si>
  <si>
    <t>počet zam.</t>
  </si>
  <si>
    <t>Školní jídelny</t>
  </si>
  <si>
    <t>Školní jídelna Karmelitská, Karmelitská 13/546, Praha 1</t>
  </si>
  <si>
    <t>Školní jídelna Uhelný trh 4, Uhelný trh 4/425, Praha 1</t>
  </si>
  <si>
    <t>Školní jídelna Jindřišská, Jindřišská 36/966, Praha 1</t>
  </si>
  <si>
    <t>Školní jídelna Dražického náměstí, dražického náměstí 10/65, Praha 1</t>
  </si>
  <si>
    <t>Školní jídelna Zlatnická, Zlatnická 13/1120, Praha 1</t>
  </si>
  <si>
    <t>Školní jídelna Vojtěšská 13, Vojtěšská 13/216, Praha 1</t>
  </si>
  <si>
    <t>Školní jídelna, Slovenská 27/1726, Praha 2</t>
  </si>
  <si>
    <t>Školní jídelna, Kladská 1/1201, Praha 2</t>
  </si>
  <si>
    <t>Školní jídelna, Sázavská 5/830, Praha 2</t>
  </si>
  <si>
    <t>Školní jídelna, Botičská 3/2089, Praha 2</t>
  </si>
  <si>
    <t>Školní jídelna, Sokolská 6/1878, Praha 2</t>
  </si>
  <si>
    <t>Školní jídelna, Resslova 10/308, Praha 2</t>
  </si>
  <si>
    <t>Školní jídelna, Na Smetance 1/505, Praha 2</t>
  </si>
  <si>
    <t>Sportovní a rekreační areál Pražačka se školní jídelnou, Za Žižkovskou vozovnou 19/2716, Praha 3</t>
  </si>
  <si>
    <t>Školní jídelna, U Roháčových kasáren 19/1381, Praha 10</t>
  </si>
  <si>
    <t>Školní jídelna Praha-Radotín, Loučanská 3/1112, Praha 5 - Radotín</t>
  </si>
  <si>
    <t>Školní kuchyně a jídelna Zbraslav, Elišky Přemyslovny 592, Praha 5 - Zbraslav</t>
  </si>
  <si>
    <t>MČ Praha 16 celkem</t>
  </si>
  <si>
    <t>Školní jídelna, Nové náměstí 1100, Praha 22</t>
  </si>
  <si>
    <t>Celkem</t>
  </si>
  <si>
    <t xml:space="preserve"> Název zařízení    </t>
  </si>
  <si>
    <t>§3421</t>
  </si>
  <si>
    <t>IČO</t>
  </si>
  <si>
    <t>ONIV přím.</t>
  </si>
  <si>
    <t>Přímé NIV celkem</t>
  </si>
  <si>
    <t>Základní umělecká škola, Praha- Zbraslav, Opata Konráda 1196</t>
  </si>
  <si>
    <t>Základní umělecká škola Blatiny, Praha - Řepy, Španielova 1124, Praha 6</t>
  </si>
  <si>
    <t>Název zařízení                                                                              2008</t>
  </si>
  <si>
    <t>přímé ONIV</t>
  </si>
  <si>
    <t>provozní</t>
  </si>
  <si>
    <t>Dům dětí a mládeže, Ratibořická 1899/32, Praha 20-Horní Počernice</t>
  </si>
  <si>
    <t>Dům dětí a mládeže Stodůlky, Bronzová 2572</t>
  </si>
  <si>
    <t xml:space="preserve"> Název zařízení                                                                                                                                                   2008                       </t>
  </si>
  <si>
    <t xml:space="preserve">Návrh  závazných ukazatelů rozpočtu a počtu zaměstnanců škol a školských zařízení </t>
  </si>
  <si>
    <t>přímé NIV celkem</t>
  </si>
  <si>
    <t>počet pracov.</t>
  </si>
  <si>
    <t>přímé</t>
  </si>
  <si>
    <t>Hellich</t>
  </si>
  <si>
    <t>Základní školy</t>
  </si>
  <si>
    <t>slučování</t>
  </si>
  <si>
    <t>Základní umělecké školy</t>
  </si>
  <si>
    <t>Domy dětí a mládeže</t>
  </si>
  <si>
    <t>CELKEM</t>
  </si>
  <si>
    <t>k ZŠ</t>
  </si>
  <si>
    <t>z MŠ</t>
  </si>
  <si>
    <t>Návrh rok 2008</t>
  </si>
  <si>
    <t xml:space="preserve">                                                            zřizovaných městskými částmi hlavního města Prahy na rok 2008</t>
  </si>
  <si>
    <t>Příloha č. 8 k usnesení Zastupitelstva HMP č.     ze dne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</si>
</sst>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164" fontId="0" fillId="4" borderId="14" xfId="0" applyNumberForma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164" fontId="0" fillId="4" borderId="16" xfId="0" applyNumberFormat="1" applyFont="1" applyFill="1" applyBorder="1" applyAlignment="1">
      <alignment/>
    </xf>
    <xf numFmtId="165" fontId="0" fillId="4" borderId="17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164" fontId="0" fillId="4" borderId="19" xfId="0" applyNumberFormat="1" applyFont="1" applyFill="1" applyBorder="1" applyAlignment="1">
      <alignment/>
    </xf>
    <xf numFmtId="165" fontId="0" fillId="4" borderId="20" xfId="0" applyNumberForma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4" borderId="24" xfId="0" applyNumberFormat="1" applyFill="1" applyBorder="1" applyAlignment="1">
      <alignment horizontal="right"/>
    </xf>
    <xf numFmtId="164" fontId="0" fillId="4" borderId="22" xfId="0" applyNumberFormat="1" applyFill="1" applyBorder="1" applyAlignment="1">
      <alignment horizontal="right"/>
    </xf>
    <xf numFmtId="165" fontId="0" fillId="4" borderId="25" xfId="0" applyNumberForma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3" fontId="0" fillId="4" borderId="9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4" borderId="11" xfId="0" applyNumberForma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/>
    </xf>
    <xf numFmtId="164" fontId="0" fillId="4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164" fontId="0" fillId="4" borderId="25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164" fontId="0" fillId="4" borderId="27" xfId="0" applyNumberFormat="1" applyFont="1" applyFill="1" applyBorder="1" applyAlignment="1">
      <alignment/>
    </xf>
    <xf numFmtId="164" fontId="0" fillId="4" borderId="9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 horizontal="center"/>
    </xf>
    <xf numFmtId="164" fontId="0" fillId="4" borderId="18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164" fontId="0" fillId="4" borderId="24" xfId="0" applyNumberFormat="1" applyFont="1" applyFill="1" applyBorder="1" applyAlignment="1">
      <alignment/>
    </xf>
    <xf numFmtId="164" fontId="3" fillId="4" borderId="28" xfId="0" applyNumberFormat="1" applyFont="1" applyFill="1" applyBorder="1" applyAlignment="1">
      <alignment/>
    </xf>
    <xf numFmtId="165" fontId="3" fillId="4" borderId="2" xfId="0" applyNumberFormat="1" applyFont="1" applyFill="1" applyBorder="1" applyAlignment="1">
      <alignment/>
    </xf>
    <xf numFmtId="0" fontId="3" fillId="3" borderId="29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3" fontId="0" fillId="4" borderId="15" xfId="0" applyNumberForma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0" fillId="4" borderId="30" xfId="0" applyNumberFormat="1" applyFill="1" applyBorder="1" applyAlignment="1">
      <alignment/>
    </xf>
    <xf numFmtId="164" fontId="0" fillId="4" borderId="17" xfId="0" applyNumberForma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164" fontId="0" fillId="4" borderId="23" xfId="0" applyNumberFormat="1" applyFont="1" applyFill="1" applyBorder="1" applyAlignment="1">
      <alignment/>
    </xf>
    <xf numFmtId="164" fontId="0" fillId="4" borderId="32" xfId="0" applyNumberFormat="1" applyFont="1" applyFill="1" applyBorder="1" applyAlignment="1">
      <alignment/>
    </xf>
    <xf numFmtId="164" fontId="0" fillId="4" borderId="33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wrapText="1"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3" xfId="0" applyBorder="1" applyAlignment="1">
      <alignment horizontal="center"/>
    </xf>
    <xf numFmtId="164" fontId="0" fillId="4" borderId="27" xfId="0" applyNumberFormat="1" applyFill="1" applyBorder="1" applyAlignment="1">
      <alignment horizontal="right"/>
    </xf>
    <xf numFmtId="164" fontId="0" fillId="4" borderId="9" xfId="0" applyNumberFormat="1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4" borderId="20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4" borderId="35" xfId="0" applyNumberFormat="1" applyFill="1" applyBorder="1" applyAlignment="1">
      <alignment horizontal="right"/>
    </xf>
    <xf numFmtId="164" fontId="0" fillId="4" borderId="23" xfId="0" applyNumberFormat="1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164" fontId="0" fillId="4" borderId="18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20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0" fillId="4" borderId="19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5" xfId="0" applyBorder="1" applyAlignment="1">
      <alignment horizontal="center"/>
    </xf>
    <xf numFmtId="164" fontId="3" fillId="4" borderId="36" xfId="0" applyNumberFormat="1" applyFont="1" applyFill="1" applyBorder="1" applyAlignment="1">
      <alignment/>
    </xf>
    <xf numFmtId="3" fontId="0" fillId="4" borderId="27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164" fontId="0" fillId="4" borderId="26" xfId="0" applyNumberFormat="1" applyFont="1" applyFill="1" applyBorder="1" applyAlignment="1" applyProtection="1">
      <alignment/>
      <protection locked="0"/>
    </xf>
    <xf numFmtId="164" fontId="0" fillId="4" borderId="19" xfId="0" applyNumberFormat="1" applyFont="1" applyFill="1" applyBorder="1" applyAlignment="1" applyProtection="1">
      <alignment/>
      <protection locked="0"/>
    </xf>
    <xf numFmtId="164" fontId="0" fillId="4" borderId="0" xfId="0" applyNumberFormat="1" applyFont="1" applyFill="1" applyBorder="1" applyAlignment="1">
      <alignment/>
    </xf>
    <xf numFmtId="0" fontId="3" fillId="2" borderId="3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3" fontId="3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38" xfId="0" applyNumberFormat="1" applyFont="1" applyFill="1" applyBorder="1" applyAlignment="1">
      <alignment horizontal="center"/>
    </xf>
    <xf numFmtId="165" fontId="0" fillId="4" borderId="24" xfId="0" applyNumberFormat="1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164" fontId="0" fillId="4" borderId="19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horizontal="center"/>
    </xf>
    <xf numFmtId="164" fontId="5" fillId="4" borderId="24" xfId="0" applyNumberFormat="1" applyFont="1" applyFill="1" applyBorder="1" applyAlignment="1">
      <alignment horizontal="right"/>
    </xf>
    <xf numFmtId="164" fontId="0" fillId="4" borderId="26" xfId="0" applyNumberFormat="1" applyFill="1" applyBorder="1" applyAlignment="1">
      <alignment horizontal="right"/>
    </xf>
    <xf numFmtId="164" fontId="0" fillId="4" borderId="27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" xfId="0" applyNumberFormat="1" applyFill="1" applyBorder="1" applyAlignment="1">
      <alignment horizontal="center"/>
    </xf>
    <xf numFmtId="0" fontId="0" fillId="5" borderId="12" xfId="0" applyFill="1" applyBorder="1" applyAlignment="1">
      <alignment wrapText="1"/>
    </xf>
    <xf numFmtId="164" fontId="3" fillId="4" borderId="36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164" fontId="0" fillId="4" borderId="25" xfId="0" applyNumberFormat="1" applyFill="1" applyBorder="1" applyAlignment="1">
      <alignment horizontal="center"/>
    </xf>
    <xf numFmtId="3" fontId="3" fillId="4" borderId="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Continuous" vertical="center" wrapText="1"/>
    </xf>
    <xf numFmtId="0" fontId="0" fillId="0" borderId="41" xfId="0" applyBorder="1" applyAlignment="1">
      <alignment horizontal="center" wrapText="1"/>
    </xf>
    <xf numFmtId="0" fontId="0" fillId="0" borderId="2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4" fontId="0" fillId="0" borderId="33" xfId="0" applyNumberFormat="1" applyBorder="1" applyAlignment="1">
      <alignment/>
    </xf>
    <xf numFmtId="164" fontId="3" fillId="0" borderId="7" xfId="0" applyNumberFormat="1" applyFont="1" applyBorder="1" applyAlignment="1">
      <alignment/>
    </xf>
    <xf numFmtId="0" fontId="0" fillId="0" borderId="13" xfId="0" applyFill="1" applyBorder="1" applyAlignment="1">
      <alignment/>
    </xf>
    <xf numFmtId="164" fontId="0" fillId="2" borderId="19" xfId="0" applyNumberFormat="1" applyFill="1" applyBorder="1" applyAlignment="1">
      <alignment/>
    </xf>
    <xf numFmtId="164" fontId="0" fillId="4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4" borderId="22" xfId="0" applyNumberForma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0" fillId="2" borderId="26" xfId="0" applyNumberFormat="1" applyFill="1" applyBorder="1" applyAlignment="1">
      <alignment/>
    </xf>
    <xf numFmtId="164" fontId="0" fillId="4" borderId="25" xfId="0" applyNumberForma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0" fontId="0" fillId="0" borderId="22" xfId="0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0" fillId="2" borderId="19" xfId="0" applyNumberFormat="1" applyFont="1" applyFill="1" applyBorder="1" applyAlignment="1">
      <alignment/>
    </xf>
    <xf numFmtId="164" fontId="0" fillId="4" borderId="20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2" borderId="19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4" borderId="23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164" fontId="0" fillId="2" borderId="32" xfId="0" applyNumberFormat="1" applyFill="1" applyBorder="1" applyAlignment="1">
      <alignment/>
    </xf>
    <xf numFmtId="164" fontId="0" fillId="4" borderId="33" xfId="0" applyNumberFormat="1" applyFill="1" applyBorder="1" applyAlignment="1">
      <alignment/>
    </xf>
    <xf numFmtId="0" fontId="3" fillId="3" borderId="31" xfId="0" applyFont="1" applyFill="1" applyBorder="1" applyAlignment="1">
      <alignment wrapText="1"/>
    </xf>
    <xf numFmtId="164" fontId="0" fillId="0" borderId="32" xfId="0" applyNumberFormat="1" applyFill="1" applyBorder="1" applyAlignment="1">
      <alignment/>
    </xf>
    <xf numFmtId="0" fontId="0" fillId="0" borderId="40" xfId="0" applyBorder="1" applyAlignment="1">
      <alignment/>
    </xf>
    <xf numFmtId="164" fontId="0" fillId="4" borderId="40" xfId="0" applyNumberFormat="1" applyFill="1" applyBorder="1" applyAlignment="1">
      <alignment/>
    </xf>
    <xf numFmtId="164" fontId="0" fillId="4" borderId="43" xfId="0" applyNumberFormat="1" applyFill="1" applyBorder="1" applyAlignment="1">
      <alignment/>
    </xf>
    <xf numFmtId="164" fontId="0" fillId="0" borderId="43" xfId="0" applyNumberFormat="1" applyFill="1" applyBorder="1" applyAlignment="1">
      <alignment/>
    </xf>
    <xf numFmtId="164" fontId="0" fillId="4" borderId="44" xfId="0" applyNumberFormat="1" applyFill="1" applyBorder="1" applyAlignment="1">
      <alignment/>
    </xf>
    <xf numFmtId="164" fontId="0" fillId="4" borderId="45" xfId="0" applyNumberFormat="1" applyFill="1" applyBorder="1" applyAlignment="1">
      <alignment/>
    </xf>
    <xf numFmtId="164" fontId="0" fillId="4" borderId="46" xfId="0" applyNumberFormat="1" applyFill="1" applyBorder="1" applyAlignment="1">
      <alignment/>
    </xf>
    <xf numFmtId="164" fontId="0" fillId="0" borderId="46" xfId="0" applyNumberFormat="1" applyFill="1" applyBorder="1" applyAlignment="1">
      <alignment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4" borderId="7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164" fontId="0" fillId="0" borderId="16" xfId="0" applyNumberFormat="1" applyBorder="1" applyAlignment="1">
      <alignment/>
    </xf>
    <xf numFmtId="0" fontId="0" fillId="4" borderId="13" xfId="0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22" xfId="0" applyFont="1" applyBorder="1" applyAlignment="1">
      <alignment/>
    </xf>
    <xf numFmtId="164" fontId="0" fillId="4" borderId="25" xfId="0" applyNumberFormat="1" applyFont="1" applyFill="1" applyBorder="1" applyAlignment="1">
      <alignment/>
    </xf>
    <xf numFmtId="0" fontId="3" fillId="3" borderId="34" xfId="0" applyFont="1" applyFill="1" applyBorder="1" applyAlignment="1">
      <alignment wrapText="1"/>
    </xf>
    <xf numFmtId="0" fontId="3" fillId="3" borderId="5" xfId="0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/>
    </xf>
    <xf numFmtId="0" fontId="0" fillId="0" borderId="12" xfId="0" applyBorder="1" applyAlignment="1">
      <alignment/>
    </xf>
    <xf numFmtId="165" fontId="0" fillId="4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4" borderId="22" xfId="0" applyFill="1" applyBorder="1" applyAlignment="1">
      <alignment/>
    </xf>
    <xf numFmtId="165" fontId="0" fillId="4" borderId="25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3" fillId="4" borderId="2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165" fontId="0" fillId="4" borderId="11" xfId="0" applyNumberFormat="1" applyFill="1" applyBorder="1" applyAlignment="1">
      <alignment/>
    </xf>
    <xf numFmtId="165" fontId="0" fillId="4" borderId="20" xfId="0" applyNumberFormat="1" applyFill="1" applyBorder="1" applyAlignment="1">
      <alignment horizontal="right"/>
    </xf>
    <xf numFmtId="165" fontId="0" fillId="4" borderId="20" xfId="0" applyNumberFormat="1" applyFont="1" applyFill="1" applyBorder="1" applyAlignment="1">
      <alignment horizontal="right"/>
    </xf>
    <xf numFmtId="165" fontId="0" fillId="4" borderId="25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0" fontId="3" fillId="3" borderId="39" xfId="0" applyFont="1" applyFill="1" applyBorder="1" applyAlignment="1">
      <alignment/>
    </xf>
    <xf numFmtId="0" fontId="0" fillId="4" borderId="40" xfId="0" applyFill="1" applyBorder="1" applyAlignment="1">
      <alignment/>
    </xf>
    <xf numFmtId="165" fontId="0" fillId="4" borderId="44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165" fontId="3" fillId="4" borderId="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4" xfId="0" applyFont="1" applyBorder="1" applyAlignment="1">
      <alignment/>
    </xf>
    <xf numFmtId="0" fontId="0" fillId="0" borderId="29" xfId="0" applyBorder="1" applyAlignment="1">
      <alignment/>
    </xf>
    <xf numFmtId="0" fontId="3" fillId="0" borderId="17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7" fillId="0" borderId="0" xfId="0" applyFont="1" applyAlignment="1">
      <alignment horizontal="center"/>
    </xf>
    <xf numFmtId="164" fontId="3" fillId="4" borderId="2" xfId="0" applyNumberFormat="1" applyFont="1" applyFill="1" applyBorder="1" applyAlignment="1">
      <alignment horizontal="right"/>
    </xf>
    <xf numFmtId="164" fontId="0" fillId="0" borderId="23" xfId="0" applyNumberForma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0" fillId="4" borderId="0" xfId="0" applyNumberFormat="1" applyFill="1" applyBorder="1" applyAlignment="1">
      <alignment/>
    </xf>
    <xf numFmtId="164" fontId="0" fillId="4" borderId="13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5" fontId="0" fillId="0" borderId="9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3" fillId="0" borderId="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8"/>
  <sheetViews>
    <sheetView tabSelected="1" workbookViewId="0" topLeftCell="A1">
      <selection activeCell="D4" sqref="D4"/>
    </sheetView>
  </sheetViews>
  <sheetFormatPr defaultColWidth="9.00390625" defaultRowHeight="12.75"/>
  <cols>
    <col min="3" max="3" width="27.75390625" style="0" customWidth="1"/>
    <col min="4" max="4" width="12.875" style="0" customWidth="1"/>
    <col min="5" max="5" width="11.375" style="0" customWidth="1"/>
    <col min="6" max="6" width="12.875" style="0" customWidth="1"/>
    <col min="7" max="7" width="11.125" style="0" customWidth="1"/>
    <col min="8" max="8" width="12.625" style="0" customWidth="1"/>
    <col min="9" max="9" width="11.75390625" style="0" customWidth="1"/>
    <col min="10" max="12" width="0" style="0" hidden="1" customWidth="1"/>
  </cols>
  <sheetData>
    <row r="5" spans="1:9" ht="12.75">
      <c r="A5" s="304" t="s">
        <v>651</v>
      </c>
      <c r="B5" s="304"/>
      <c r="C5" s="304"/>
      <c r="D5" s="304"/>
      <c r="E5" s="304"/>
      <c r="F5" s="304"/>
      <c r="G5" s="304"/>
      <c r="H5" s="304"/>
      <c r="I5" s="304"/>
    </row>
    <row r="6" spans="3:9" ht="15.75">
      <c r="C6" s="291"/>
      <c r="D6" s="291"/>
      <c r="E6" s="291"/>
      <c r="F6" s="291"/>
      <c r="G6" s="291"/>
      <c r="H6" s="291"/>
      <c r="I6" s="291"/>
    </row>
    <row r="7" spans="3:9" ht="15.75">
      <c r="C7" s="266"/>
      <c r="D7" s="266"/>
      <c r="E7" s="266"/>
      <c r="F7" s="266"/>
      <c r="G7" s="266"/>
      <c r="H7" s="266"/>
      <c r="I7" s="266"/>
    </row>
    <row r="8" spans="1:13" ht="15.75" customHeight="1">
      <c r="A8" s="292" t="s">
        <v>637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5.75" customHeight="1">
      <c r="A9" s="293" t="s">
        <v>650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3:9" ht="15.75">
      <c r="C10" s="291"/>
      <c r="D10" s="291"/>
      <c r="E10" s="291"/>
      <c r="F10" s="291"/>
      <c r="G10" s="291"/>
      <c r="H10" s="291"/>
      <c r="I10" s="291"/>
    </row>
    <row r="11" ht="13.5" thickBot="1"/>
    <row r="12" spans="3:11" ht="26.25" thickBot="1">
      <c r="C12" s="269" t="s">
        <v>649</v>
      </c>
      <c r="D12" s="270" t="s">
        <v>5</v>
      </c>
      <c r="E12" s="270" t="s">
        <v>6</v>
      </c>
      <c r="F12" s="270" t="s">
        <v>7</v>
      </c>
      <c r="G12" s="270" t="s">
        <v>632</v>
      </c>
      <c r="H12" s="270" t="s">
        <v>638</v>
      </c>
      <c r="I12" s="271" t="s">
        <v>639</v>
      </c>
      <c r="J12" s="272" t="s">
        <v>640</v>
      </c>
      <c r="K12" s="272" t="s">
        <v>633</v>
      </c>
    </row>
    <row r="13" spans="3:12" ht="12.75">
      <c r="C13" s="263" t="s">
        <v>11</v>
      </c>
      <c r="D13" s="273">
        <v>643078</v>
      </c>
      <c r="E13" s="273">
        <v>2145</v>
      </c>
      <c r="F13" s="273">
        <v>238704</v>
      </c>
      <c r="G13" s="273">
        <v>8282</v>
      </c>
      <c r="H13" s="273">
        <f>SUM(D13:G13)</f>
        <v>892209</v>
      </c>
      <c r="I13" s="274">
        <v>3480.9</v>
      </c>
      <c r="J13" s="275">
        <v>-320</v>
      </c>
      <c r="K13" s="275">
        <v>0</v>
      </c>
      <c r="L13" t="s">
        <v>641</v>
      </c>
    </row>
    <row r="14" spans="3:9" ht="12.75">
      <c r="C14" s="228" t="s">
        <v>642</v>
      </c>
      <c r="D14" s="276">
        <v>1961633</v>
      </c>
      <c r="E14" s="276">
        <v>16208</v>
      </c>
      <c r="F14" s="276">
        <v>731196</v>
      </c>
      <c r="G14" s="276">
        <v>48916</v>
      </c>
      <c r="H14" s="276">
        <f>SUM(D14:G14)</f>
        <v>2757953</v>
      </c>
      <c r="I14" s="277">
        <v>8746.8</v>
      </c>
    </row>
    <row r="15" spans="3:12" ht="12.75">
      <c r="C15" s="228" t="s">
        <v>603</v>
      </c>
      <c r="D15" s="276">
        <v>24288</v>
      </c>
      <c r="E15" s="276">
        <v>911</v>
      </c>
      <c r="F15" s="276">
        <v>9304</v>
      </c>
      <c r="G15" s="276">
        <v>511</v>
      </c>
      <c r="H15" s="276">
        <f>SUM(D15:G15)</f>
        <v>35014</v>
      </c>
      <c r="I15" s="277">
        <v>160.3</v>
      </c>
      <c r="J15" s="275">
        <v>-2802</v>
      </c>
      <c r="K15" s="275">
        <v>0</v>
      </c>
      <c r="L15" t="s">
        <v>643</v>
      </c>
    </row>
    <row r="16" spans="3:9" ht="12.75">
      <c r="C16" s="228" t="s">
        <v>644</v>
      </c>
      <c r="D16" s="276">
        <v>7841</v>
      </c>
      <c r="E16" s="276">
        <v>55</v>
      </c>
      <c r="F16" s="276">
        <v>2920</v>
      </c>
      <c r="G16" s="276">
        <v>0</v>
      </c>
      <c r="H16" s="276">
        <f>SUM(D16:G16)</f>
        <v>10816</v>
      </c>
      <c r="I16" s="277">
        <v>29.2</v>
      </c>
    </row>
    <row r="17" spans="3:9" ht="13.5" thickBot="1">
      <c r="C17" s="228" t="s">
        <v>645</v>
      </c>
      <c r="D17" s="276">
        <v>2687</v>
      </c>
      <c r="E17" s="276">
        <v>1328</v>
      </c>
      <c r="F17" s="276">
        <v>1457</v>
      </c>
      <c r="G17" s="276">
        <v>88</v>
      </c>
      <c r="H17" s="276">
        <f>SUM(D17:G17)</f>
        <v>5560</v>
      </c>
      <c r="I17" s="277">
        <v>11</v>
      </c>
    </row>
    <row r="18" spans="3:11" ht="13.5" thickBot="1">
      <c r="C18" s="233" t="s">
        <v>646</v>
      </c>
      <c r="D18" s="183">
        <f aca="true" t="shared" si="0" ref="D18:K18">SUM(D13:D17)</f>
        <v>2639527</v>
      </c>
      <c r="E18" s="183">
        <f t="shared" si="0"/>
        <v>20647</v>
      </c>
      <c r="F18" s="183">
        <f t="shared" si="0"/>
        <v>983581</v>
      </c>
      <c r="G18" s="183">
        <f t="shared" si="0"/>
        <v>57797</v>
      </c>
      <c r="H18" s="278">
        <f t="shared" si="0"/>
        <v>3701552</v>
      </c>
      <c r="I18" s="279">
        <f t="shared" si="0"/>
        <v>12428.199999999999</v>
      </c>
      <c r="J18" s="280">
        <f t="shared" si="0"/>
        <v>-3122</v>
      </c>
      <c r="K18" s="281">
        <f t="shared" si="0"/>
        <v>0</v>
      </c>
    </row>
    <row r="19" spans="10:11" ht="12.75">
      <c r="J19" s="282"/>
      <c r="K19" s="282"/>
    </row>
    <row r="20" spans="10:11" ht="12.75">
      <c r="J20" s="282"/>
      <c r="K20" s="282"/>
    </row>
    <row r="21" spans="10:11" ht="12.75">
      <c r="J21" s="282"/>
      <c r="K21" s="282"/>
    </row>
    <row r="22" spans="10:12" ht="12.75">
      <c r="J22" s="275">
        <v>-4818</v>
      </c>
      <c r="K22" s="275">
        <v>0</v>
      </c>
      <c r="L22" t="s">
        <v>647</v>
      </c>
    </row>
    <row r="23" spans="10:12" ht="12.75">
      <c r="J23" s="275">
        <v>4818</v>
      </c>
      <c r="K23" s="275">
        <v>0</v>
      </c>
      <c r="L23" t="s">
        <v>648</v>
      </c>
    </row>
    <row r="27" spans="10:11" ht="12.75">
      <c r="J27" s="280">
        <f>SUM(J22:J26)</f>
        <v>0</v>
      </c>
      <c r="K27" s="281">
        <f>SUM(K22:K26)</f>
        <v>0</v>
      </c>
    </row>
    <row r="28" spans="10:11" ht="12.75">
      <c r="J28" s="283">
        <f>+J18+J27</f>
        <v>-3122</v>
      </c>
      <c r="K28" s="284">
        <f>+K18+K27</f>
        <v>0</v>
      </c>
    </row>
  </sheetData>
  <mergeCells count="5">
    <mergeCell ref="A5:I5"/>
    <mergeCell ref="C6:I6"/>
    <mergeCell ref="C10:I10"/>
    <mergeCell ref="A8:M8"/>
    <mergeCell ref="A9:M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1.75390625" style="0" customWidth="1"/>
    <col min="2" max="2" width="8.25390625" style="2" customWidth="1"/>
    <col min="3" max="3" width="8.375" style="2" customWidth="1"/>
    <col min="4" max="4" width="12.00390625" style="0" customWidth="1"/>
    <col min="5" max="5" width="11.125" style="0" customWidth="1"/>
    <col min="6" max="6" width="11.625" style="0" customWidth="1"/>
    <col min="7" max="7" width="10.25390625" style="0" customWidth="1"/>
    <col min="8" max="8" width="11.75390625" style="0" customWidth="1"/>
    <col min="9" max="9" width="10.25390625" style="2" customWidth="1"/>
  </cols>
  <sheetData>
    <row r="2" spans="1:9" ht="13.5" thickBot="1">
      <c r="A2" s="1"/>
      <c r="I2" s="3" t="s">
        <v>0</v>
      </c>
    </row>
    <row r="3" spans="1:9" ht="13.5" thickBot="1">
      <c r="A3" s="4"/>
      <c r="B3" s="5"/>
      <c r="C3" s="5"/>
      <c r="D3" s="294" t="s">
        <v>1</v>
      </c>
      <c r="E3" s="294"/>
      <c r="F3" s="294"/>
      <c r="G3" s="294"/>
      <c r="H3" s="7"/>
      <c r="I3" s="8"/>
    </row>
    <row r="4" spans="1:9" ht="30" customHeight="1" thickBot="1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0" t="s">
        <v>9</v>
      </c>
      <c r="I4" s="13" t="s">
        <v>10</v>
      </c>
    </row>
    <row r="5" spans="1:9" ht="13.5" thickBot="1">
      <c r="A5" s="14" t="s">
        <v>11</v>
      </c>
      <c r="B5" s="6"/>
      <c r="C5" s="15"/>
      <c r="D5" s="15"/>
      <c r="E5" s="15"/>
      <c r="F5" s="15"/>
      <c r="G5" s="15"/>
      <c r="H5" s="16"/>
      <c r="I5" s="17"/>
    </row>
    <row r="6" spans="1:9" ht="13.5" thickBot="1">
      <c r="A6" s="18" t="s">
        <v>12</v>
      </c>
      <c r="B6" s="19"/>
      <c r="C6" s="19"/>
      <c r="D6" s="20"/>
      <c r="E6" s="20"/>
      <c r="F6" s="20"/>
      <c r="G6" s="20"/>
      <c r="H6" s="21"/>
      <c r="I6" s="22"/>
    </row>
    <row r="7" spans="1:9" ht="12.75">
      <c r="A7" s="23" t="s">
        <v>13</v>
      </c>
      <c r="B7" s="24">
        <v>754</v>
      </c>
      <c r="C7" s="24">
        <v>3111</v>
      </c>
      <c r="D7" s="25">
        <v>2418</v>
      </c>
      <c r="E7" s="26">
        <v>3</v>
      </c>
      <c r="F7" s="26">
        <v>896</v>
      </c>
      <c r="G7" s="26">
        <v>30</v>
      </c>
      <c r="H7" s="27">
        <f aca="true" t="shared" si="0" ref="H7:H13">+D7+E7+F7+G7</f>
        <v>3347</v>
      </c>
      <c r="I7" s="28">
        <v>13</v>
      </c>
    </row>
    <row r="8" spans="1:9" ht="12.75">
      <c r="A8" s="23" t="s">
        <v>14</v>
      </c>
      <c r="B8" s="24">
        <v>756</v>
      </c>
      <c r="C8" s="24">
        <v>3111</v>
      </c>
      <c r="D8" s="29">
        <v>1722</v>
      </c>
      <c r="E8" s="30">
        <v>3</v>
      </c>
      <c r="F8" s="30">
        <v>638</v>
      </c>
      <c r="G8" s="30">
        <v>19</v>
      </c>
      <c r="H8" s="31">
        <f t="shared" si="0"/>
        <v>2382</v>
      </c>
      <c r="I8" s="32">
        <v>9.3</v>
      </c>
    </row>
    <row r="9" spans="1:9" ht="12.75">
      <c r="A9" s="23" t="s">
        <v>15</v>
      </c>
      <c r="B9" s="24">
        <v>758</v>
      </c>
      <c r="C9" s="24">
        <v>3111</v>
      </c>
      <c r="D9" s="29">
        <v>1844</v>
      </c>
      <c r="E9" s="30">
        <v>12</v>
      </c>
      <c r="F9" s="30">
        <v>687</v>
      </c>
      <c r="G9" s="30">
        <v>24</v>
      </c>
      <c r="H9" s="31">
        <f t="shared" si="0"/>
        <v>2567</v>
      </c>
      <c r="I9" s="32">
        <v>10.6</v>
      </c>
    </row>
    <row r="10" spans="1:9" ht="12.75">
      <c r="A10" s="23" t="s">
        <v>16</v>
      </c>
      <c r="B10" s="24">
        <v>753</v>
      </c>
      <c r="C10" s="24">
        <v>3111</v>
      </c>
      <c r="D10" s="29">
        <v>3211</v>
      </c>
      <c r="E10" s="30"/>
      <c r="F10" s="30">
        <v>1188</v>
      </c>
      <c r="G10" s="30">
        <v>37</v>
      </c>
      <c r="H10" s="31">
        <f t="shared" si="0"/>
        <v>4436</v>
      </c>
      <c r="I10" s="32">
        <v>17.2</v>
      </c>
    </row>
    <row r="11" spans="1:9" ht="12.75">
      <c r="A11" s="23" t="s">
        <v>17</v>
      </c>
      <c r="B11" s="24">
        <v>755</v>
      </c>
      <c r="C11" s="24">
        <v>3111</v>
      </c>
      <c r="D11" s="29">
        <v>1914</v>
      </c>
      <c r="E11" s="30"/>
      <c r="F11" s="30">
        <v>708</v>
      </c>
      <c r="G11" s="30">
        <v>24</v>
      </c>
      <c r="H11" s="31">
        <f t="shared" si="0"/>
        <v>2646</v>
      </c>
      <c r="I11" s="32">
        <v>9.7</v>
      </c>
    </row>
    <row r="12" spans="1:9" ht="12.75">
      <c r="A12" s="23" t="s">
        <v>18</v>
      </c>
      <c r="B12" s="24">
        <v>757</v>
      </c>
      <c r="C12" s="24">
        <v>3111</v>
      </c>
      <c r="D12" s="29">
        <v>3025</v>
      </c>
      <c r="E12" s="30">
        <v>3</v>
      </c>
      <c r="F12" s="30">
        <v>1120</v>
      </c>
      <c r="G12" s="30">
        <v>39</v>
      </c>
      <c r="H12" s="31">
        <f t="shared" si="0"/>
        <v>4187</v>
      </c>
      <c r="I12" s="32">
        <v>16.8</v>
      </c>
    </row>
    <row r="13" spans="1:9" ht="13.5" thickBot="1">
      <c r="A13" s="33" t="s">
        <v>19</v>
      </c>
      <c r="B13" s="34">
        <v>752</v>
      </c>
      <c r="C13" s="35">
        <v>3111</v>
      </c>
      <c r="D13" s="36">
        <v>2023</v>
      </c>
      <c r="E13" s="37">
        <v>3</v>
      </c>
      <c r="F13" s="37">
        <v>750</v>
      </c>
      <c r="G13" s="37">
        <v>21</v>
      </c>
      <c r="H13" s="31">
        <f t="shared" si="0"/>
        <v>2797</v>
      </c>
      <c r="I13" s="38">
        <v>11.5</v>
      </c>
    </row>
    <row r="14" spans="1:9" ht="13.5" thickBot="1">
      <c r="A14" s="39" t="s">
        <v>20</v>
      </c>
      <c r="B14" s="40"/>
      <c r="C14" s="40"/>
      <c r="D14" s="41">
        <f aca="true" t="shared" si="1" ref="D14:I14">SUM(D7:D13)</f>
        <v>16157</v>
      </c>
      <c r="E14" s="41">
        <f t="shared" si="1"/>
        <v>24</v>
      </c>
      <c r="F14" s="41">
        <f t="shared" si="1"/>
        <v>5987</v>
      </c>
      <c r="G14" s="41">
        <f t="shared" si="1"/>
        <v>194</v>
      </c>
      <c r="H14" s="41">
        <f t="shared" si="1"/>
        <v>22362</v>
      </c>
      <c r="I14" s="42">
        <f t="shared" si="1"/>
        <v>88.1</v>
      </c>
    </row>
    <row r="15" spans="1:9" ht="12.75">
      <c r="A15" s="43" t="s">
        <v>21</v>
      </c>
      <c r="B15" s="44"/>
      <c r="C15" s="44"/>
      <c r="D15" s="45"/>
      <c r="E15" s="45"/>
      <c r="F15" s="46"/>
      <c r="G15" s="46"/>
      <c r="H15" s="47"/>
      <c r="I15" s="48"/>
    </row>
    <row r="16" spans="1:9" s="53" customFormat="1" ht="12.75">
      <c r="A16" s="49" t="s">
        <v>22</v>
      </c>
      <c r="B16" s="50">
        <v>762</v>
      </c>
      <c r="C16" s="50">
        <v>3111</v>
      </c>
      <c r="D16" s="51">
        <v>3583</v>
      </c>
      <c r="E16" s="51">
        <v>8</v>
      </c>
      <c r="F16" s="51">
        <v>1329</v>
      </c>
      <c r="G16" s="51">
        <v>40</v>
      </c>
      <c r="H16" s="31">
        <f aca="true" t="shared" si="2" ref="H16:H23">+D16+E16+F16+G16</f>
        <v>4960</v>
      </c>
      <c r="I16" s="52">
        <v>18.9</v>
      </c>
    </row>
    <row r="17" spans="1:9" s="53" customFormat="1" ht="12.75">
      <c r="A17" s="49" t="s">
        <v>23</v>
      </c>
      <c r="B17" s="50">
        <v>759</v>
      </c>
      <c r="C17" s="50">
        <v>3111</v>
      </c>
      <c r="D17" s="51">
        <v>3709</v>
      </c>
      <c r="E17" s="51">
        <v>20</v>
      </c>
      <c r="F17" s="51">
        <v>1379</v>
      </c>
      <c r="G17" s="51">
        <v>50</v>
      </c>
      <c r="H17" s="31">
        <f t="shared" si="2"/>
        <v>5158</v>
      </c>
      <c r="I17" s="52">
        <v>20.3</v>
      </c>
    </row>
    <row r="18" spans="1:9" s="53" customFormat="1" ht="12.75">
      <c r="A18" s="49" t="s">
        <v>24</v>
      </c>
      <c r="B18" s="50">
        <v>767</v>
      </c>
      <c r="C18" s="50">
        <v>3111</v>
      </c>
      <c r="D18" s="51">
        <v>2782</v>
      </c>
      <c r="E18" s="51">
        <v>6</v>
      </c>
      <c r="F18" s="51">
        <v>1031</v>
      </c>
      <c r="G18" s="51">
        <v>33</v>
      </c>
      <c r="H18" s="31">
        <f t="shared" si="2"/>
        <v>3852</v>
      </c>
      <c r="I18" s="52">
        <v>15.2</v>
      </c>
    </row>
    <row r="19" spans="1:9" s="53" customFormat="1" ht="12.75">
      <c r="A19" s="49" t="s">
        <v>25</v>
      </c>
      <c r="B19" s="50">
        <v>760</v>
      </c>
      <c r="C19" s="50">
        <v>3111</v>
      </c>
      <c r="D19" s="51">
        <v>3311</v>
      </c>
      <c r="E19" s="51">
        <v>15</v>
      </c>
      <c r="F19" s="51">
        <v>1230</v>
      </c>
      <c r="G19" s="51">
        <v>39</v>
      </c>
      <c r="H19" s="31">
        <f t="shared" si="2"/>
        <v>4595</v>
      </c>
      <c r="I19" s="52">
        <v>18</v>
      </c>
    </row>
    <row r="20" spans="1:9" s="53" customFormat="1" ht="12.75">
      <c r="A20" s="49" t="s">
        <v>26</v>
      </c>
      <c r="B20" s="50">
        <v>763</v>
      </c>
      <c r="C20" s="50">
        <v>3111</v>
      </c>
      <c r="D20" s="51">
        <v>3519</v>
      </c>
      <c r="E20" s="51">
        <v>38</v>
      </c>
      <c r="F20" s="51">
        <v>1315</v>
      </c>
      <c r="G20" s="51">
        <v>45</v>
      </c>
      <c r="H20" s="31">
        <f t="shared" si="2"/>
        <v>4917</v>
      </c>
      <c r="I20" s="52">
        <v>19.4</v>
      </c>
    </row>
    <row r="21" spans="1:9" s="53" customFormat="1" ht="12.75">
      <c r="A21" s="49" t="s">
        <v>27</v>
      </c>
      <c r="B21" s="50">
        <v>764</v>
      </c>
      <c r="C21" s="50">
        <v>3111</v>
      </c>
      <c r="D21" s="51">
        <v>3379</v>
      </c>
      <c r="E21" s="51">
        <v>40</v>
      </c>
      <c r="F21" s="51">
        <v>1264</v>
      </c>
      <c r="G21" s="51">
        <v>35</v>
      </c>
      <c r="H21" s="31">
        <f t="shared" si="2"/>
        <v>4718</v>
      </c>
      <c r="I21" s="52">
        <v>18.3</v>
      </c>
    </row>
    <row r="22" spans="1:9" s="53" customFormat="1" ht="12.75">
      <c r="A22" s="49" t="s">
        <v>28</v>
      </c>
      <c r="B22" s="50">
        <v>761</v>
      </c>
      <c r="C22" s="50">
        <v>3111</v>
      </c>
      <c r="D22" s="51">
        <v>2550</v>
      </c>
      <c r="E22" s="51">
        <v>34</v>
      </c>
      <c r="F22" s="51">
        <v>955</v>
      </c>
      <c r="G22" s="51">
        <v>31</v>
      </c>
      <c r="H22" s="31">
        <f t="shared" si="2"/>
        <v>3570</v>
      </c>
      <c r="I22" s="52">
        <v>13.4</v>
      </c>
    </row>
    <row r="23" spans="1:9" s="53" customFormat="1" ht="13.5" thickBot="1">
      <c r="A23" s="54" t="s">
        <v>29</v>
      </c>
      <c r="B23" s="55">
        <v>766</v>
      </c>
      <c r="C23" s="55">
        <v>3111</v>
      </c>
      <c r="D23" s="56">
        <v>4357</v>
      </c>
      <c r="E23" s="56">
        <v>0</v>
      </c>
      <c r="F23" s="56">
        <v>1612</v>
      </c>
      <c r="G23" s="56">
        <v>52</v>
      </c>
      <c r="H23" s="57">
        <f t="shared" si="2"/>
        <v>6021</v>
      </c>
      <c r="I23" s="58">
        <v>23.8</v>
      </c>
    </row>
    <row r="24" spans="1:9" s="53" customFormat="1" ht="13.5" thickBot="1">
      <c r="A24" s="39" t="s">
        <v>30</v>
      </c>
      <c r="B24" s="40"/>
      <c r="C24" s="40"/>
      <c r="D24" s="41">
        <f aca="true" t="shared" si="3" ref="D24:I24">SUM(D16:D23)</f>
        <v>27190</v>
      </c>
      <c r="E24" s="41">
        <f t="shared" si="3"/>
        <v>161</v>
      </c>
      <c r="F24" s="41">
        <f t="shared" si="3"/>
        <v>10115</v>
      </c>
      <c r="G24" s="41">
        <f t="shared" si="3"/>
        <v>325</v>
      </c>
      <c r="H24" s="59">
        <f t="shared" si="3"/>
        <v>37791</v>
      </c>
      <c r="I24" s="42">
        <f t="shared" si="3"/>
        <v>147.3</v>
      </c>
    </row>
    <row r="25" spans="1:9" ht="12.75">
      <c r="A25" s="43" t="s">
        <v>31</v>
      </c>
      <c r="B25" s="44"/>
      <c r="C25" s="44"/>
      <c r="D25" s="45"/>
      <c r="E25" s="45"/>
      <c r="F25" s="46"/>
      <c r="G25" s="46"/>
      <c r="H25" s="47"/>
      <c r="I25" s="48"/>
    </row>
    <row r="26" spans="1:9" s="53" customFormat="1" ht="12.75">
      <c r="A26" s="60" t="s">
        <v>32</v>
      </c>
      <c r="B26" s="61">
        <v>781</v>
      </c>
      <c r="C26" s="61">
        <v>3111</v>
      </c>
      <c r="D26" s="62">
        <v>1124</v>
      </c>
      <c r="E26" s="63">
        <v>0</v>
      </c>
      <c r="F26" s="63">
        <v>416</v>
      </c>
      <c r="G26" s="63">
        <v>13</v>
      </c>
      <c r="H26" s="27">
        <f aca="true" t="shared" si="4" ref="H26:H39">+D26+E26+F26+G26</f>
        <v>1553</v>
      </c>
      <c r="I26" s="64">
        <v>6.2</v>
      </c>
    </row>
    <row r="27" spans="1:9" s="53" customFormat="1" ht="12.75">
      <c r="A27" s="60" t="s">
        <v>33</v>
      </c>
      <c r="B27" s="61">
        <v>774</v>
      </c>
      <c r="C27" s="61">
        <v>3111</v>
      </c>
      <c r="D27" s="65">
        <v>3996</v>
      </c>
      <c r="E27" s="51">
        <v>16</v>
      </c>
      <c r="F27" s="51">
        <v>1484</v>
      </c>
      <c r="G27" s="51">
        <v>52</v>
      </c>
      <c r="H27" s="31">
        <f t="shared" si="4"/>
        <v>5548</v>
      </c>
      <c r="I27" s="52">
        <v>21.5</v>
      </c>
    </row>
    <row r="28" spans="1:9" s="53" customFormat="1" ht="12.75">
      <c r="A28" s="60" t="s">
        <v>34</v>
      </c>
      <c r="B28" s="61">
        <v>782</v>
      </c>
      <c r="C28" s="61">
        <v>3111</v>
      </c>
      <c r="D28" s="65">
        <v>2809</v>
      </c>
      <c r="E28" s="51">
        <v>0</v>
      </c>
      <c r="F28" s="51">
        <v>1039</v>
      </c>
      <c r="G28" s="51">
        <v>35</v>
      </c>
      <c r="H28" s="31">
        <f t="shared" si="4"/>
        <v>3883</v>
      </c>
      <c r="I28" s="52">
        <v>15.1</v>
      </c>
    </row>
    <row r="29" spans="1:9" s="53" customFormat="1" ht="12.75">
      <c r="A29" s="60" t="s">
        <v>35</v>
      </c>
      <c r="B29" s="61">
        <v>780</v>
      </c>
      <c r="C29" s="61">
        <v>3111</v>
      </c>
      <c r="D29" s="65">
        <v>2406</v>
      </c>
      <c r="E29" s="51">
        <v>0</v>
      </c>
      <c r="F29" s="51">
        <v>890</v>
      </c>
      <c r="G29" s="51">
        <v>30</v>
      </c>
      <c r="H29" s="31">
        <f t="shared" si="4"/>
        <v>3326</v>
      </c>
      <c r="I29" s="52">
        <v>12.9</v>
      </c>
    </row>
    <row r="30" spans="1:9" s="53" customFormat="1" ht="12.75">
      <c r="A30" s="60" t="s">
        <v>36</v>
      </c>
      <c r="B30" s="61">
        <v>773</v>
      </c>
      <c r="C30" s="61">
        <v>3111</v>
      </c>
      <c r="D30" s="65">
        <v>1877</v>
      </c>
      <c r="E30" s="51">
        <v>0</v>
      </c>
      <c r="F30" s="51">
        <v>695</v>
      </c>
      <c r="G30" s="51">
        <v>24</v>
      </c>
      <c r="H30" s="31">
        <f t="shared" si="4"/>
        <v>2596</v>
      </c>
      <c r="I30" s="52">
        <v>10.4</v>
      </c>
    </row>
    <row r="31" spans="1:9" s="53" customFormat="1" ht="12.75">
      <c r="A31" s="60" t="s">
        <v>37</v>
      </c>
      <c r="B31" s="61">
        <v>770</v>
      </c>
      <c r="C31" s="61">
        <v>3111</v>
      </c>
      <c r="D31" s="65">
        <v>4035</v>
      </c>
      <c r="E31" s="51">
        <v>0</v>
      </c>
      <c r="F31" s="51">
        <v>1493</v>
      </c>
      <c r="G31" s="51">
        <v>54</v>
      </c>
      <c r="H31" s="31">
        <f t="shared" si="4"/>
        <v>5582</v>
      </c>
      <c r="I31" s="52">
        <v>22.2</v>
      </c>
    </row>
    <row r="32" spans="1:9" s="53" customFormat="1" ht="12.75">
      <c r="A32" s="60" t="s">
        <v>38</v>
      </c>
      <c r="B32" s="61">
        <v>772</v>
      </c>
      <c r="C32" s="61">
        <v>3111</v>
      </c>
      <c r="D32" s="65">
        <v>1846</v>
      </c>
      <c r="E32" s="51">
        <v>0</v>
      </c>
      <c r="F32" s="51">
        <v>683</v>
      </c>
      <c r="G32" s="51">
        <v>23</v>
      </c>
      <c r="H32" s="31">
        <f t="shared" si="4"/>
        <v>2552</v>
      </c>
      <c r="I32" s="52">
        <v>9.9</v>
      </c>
    </row>
    <row r="33" spans="1:9" s="53" customFormat="1" ht="12.75">
      <c r="A33" s="60" t="s">
        <v>39</v>
      </c>
      <c r="B33" s="61">
        <v>769</v>
      </c>
      <c r="C33" s="61">
        <v>3111</v>
      </c>
      <c r="D33" s="65">
        <v>1734</v>
      </c>
      <c r="E33" s="51">
        <v>5</v>
      </c>
      <c r="F33" s="51">
        <v>644</v>
      </c>
      <c r="G33" s="51">
        <v>22</v>
      </c>
      <c r="H33" s="31">
        <f t="shared" si="4"/>
        <v>2405</v>
      </c>
      <c r="I33" s="52">
        <v>9.7</v>
      </c>
    </row>
    <row r="34" spans="1:9" s="53" customFormat="1" ht="12.75">
      <c r="A34" s="60" t="s">
        <v>40</v>
      </c>
      <c r="B34" s="61">
        <v>775</v>
      </c>
      <c r="C34" s="61">
        <v>3111</v>
      </c>
      <c r="D34" s="65">
        <v>2485</v>
      </c>
      <c r="E34" s="51">
        <v>0</v>
      </c>
      <c r="F34" s="51">
        <v>920</v>
      </c>
      <c r="G34" s="51">
        <v>30</v>
      </c>
      <c r="H34" s="31">
        <f t="shared" si="4"/>
        <v>3435</v>
      </c>
      <c r="I34" s="52">
        <v>12.9</v>
      </c>
    </row>
    <row r="35" spans="1:9" s="53" customFormat="1" ht="12.75">
      <c r="A35" s="60" t="s">
        <v>41</v>
      </c>
      <c r="B35" s="61">
        <v>768</v>
      </c>
      <c r="C35" s="61">
        <v>3111</v>
      </c>
      <c r="D35" s="65">
        <v>2092</v>
      </c>
      <c r="E35" s="51">
        <v>0</v>
      </c>
      <c r="F35" s="51">
        <v>774</v>
      </c>
      <c r="G35" s="51">
        <v>26</v>
      </c>
      <c r="H35" s="31">
        <f t="shared" si="4"/>
        <v>2892</v>
      </c>
      <c r="I35" s="52">
        <v>11</v>
      </c>
    </row>
    <row r="36" spans="1:9" s="53" customFormat="1" ht="12.75">
      <c r="A36" s="60" t="s">
        <v>42</v>
      </c>
      <c r="B36" s="61">
        <v>771</v>
      </c>
      <c r="C36" s="61">
        <v>3111</v>
      </c>
      <c r="D36" s="65">
        <v>2358</v>
      </c>
      <c r="E36" s="51">
        <v>0</v>
      </c>
      <c r="F36" s="51">
        <v>872</v>
      </c>
      <c r="G36" s="51">
        <v>30</v>
      </c>
      <c r="H36" s="31">
        <f t="shared" si="4"/>
        <v>3260</v>
      </c>
      <c r="I36" s="52">
        <v>12.9</v>
      </c>
    </row>
    <row r="37" spans="1:9" s="53" customFormat="1" ht="12.75">
      <c r="A37" s="60" t="s">
        <v>43</v>
      </c>
      <c r="B37" s="61">
        <v>778</v>
      </c>
      <c r="C37" s="61">
        <v>3111</v>
      </c>
      <c r="D37" s="65">
        <v>2716</v>
      </c>
      <c r="E37" s="51">
        <v>9</v>
      </c>
      <c r="F37" s="51">
        <v>1008</v>
      </c>
      <c r="G37" s="51">
        <v>33</v>
      </c>
      <c r="H37" s="31">
        <f t="shared" si="4"/>
        <v>3766</v>
      </c>
      <c r="I37" s="52">
        <v>14.3</v>
      </c>
    </row>
    <row r="38" spans="1:9" s="53" customFormat="1" ht="12.75">
      <c r="A38" s="60" t="s">
        <v>44</v>
      </c>
      <c r="B38" s="61">
        <v>776</v>
      </c>
      <c r="C38" s="61">
        <v>3111</v>
      </c>
      <c r="D38" s="65">
        <v>3195</v>
      </c>
      <c r="E38" s="51">
        <v>0</v>
      </c>
      <c r="F38" s="51">
        <v>1182</v>
      </c>
      <c r="G38" s="51">
        <v>41</v>
      </c>
      <c r="H38" s="31">
        <f t="shared" si="4"/>
        <v>4418</v>
      </c>
      <c r="I38" s="52">
        <v>17.1</v>
      </c>
    </row>
    <row r="39" spans="1:9" s="53" customFormat="1" ht="13.5" thickBot="1">
      <c r="A39" s="66" t="s">
        <v>45</v>
      </c>
      <c r="B39" s="67">
        <v>777</v>
      </c>
      <c r="C39" s="67">
        <v>3111</v>
      </c>
      <c r="D39" s="68">
        <v>2520</v>
      </c>
      <c r="E39" s="56">
        <v>0</v>
      </c>
      <c r="F39" s="56">
        <v>932</v>
      </c>
      <c r="G39" s="56">
        <v>33</v>
      </c>
      <c r="H39" s="57">
        <f t="shared" si="4"/>
        <v>3485</v>
      </c>
      <c r="I39" s="58">
        <v>13.6</v>
      </c>
    </row>
    <row r="40" spans="1:9" s="53" customFormat="1" ht="13.5" thickBot="1">
      <c r="A40" s="39" t="s">
        <v>46</v>
      </c>
      <c r="B40" s="6"/>
      <c r="C40" s="6"/>
      <c r="D40" s="69">
        <f aca="true" t="shared" si="5" ref="D40:I40">SUM(D26:D39)</f>
        <v>35193</v>
      </c>
      <c r="E40" s="70">
        <f t="shared" si="5"/>
        <v>30</v>
      </c>
      <c r="F40" s="41">
        <f t="shared" si="5"/>
        <v>13032</v>
      </c>
      <c r="G40" s="41">
        <f t="shared" si="5"/>
        <v>446</v>
      </c>
      <c r="H40" s="59">
        <f t="shared" si="5"/>
        <v>48701</v>
      </c>
      <c r="I40" s="42">
        <f t="shared" si="5"/>
        <v>189.70000000000002</v>
      </c>
    </row>
    <row r="41" spans="1:9" ht="12.75">
      <c r="A41" s="71" t="s">
        <v>47</v>
      </c>
      <c r="B41" s="72"/>
      <c r="C41" s="72"/>
      <c r="D41" s="73"/>
      <c r="E41" s="73"/>
      <c r="F41" s="74"/>
      <c r="G41" s="74"/>
      <c r="H41" s="75"/>
      <c r="I41" s="76"/>
    </row>
    <row r="42" spans="1:9" s="53" customFormat="1" ht="12.75">
      <c r="A42" s="77" t="s">
        <v>48</v>
      </c>
      <c r="B42" s="78">
        <v>788</v>
      </c>
      <c r="C42" s="78">
        <v>3111</v>
      </c>
      <c r="D42" s="63">
        <v>2135</v>
      </c>
      <c r="E42" s="63">
        <v>0</v>
      </c>
      <c r="F42" s="63">
        <v>790</v>
      </c>
      <c r="G42" s="63">
        <v>27</v>
      </c>
      <c r="H42" s="27">
        <f aca="true" t="shared" si="6" ref="H42:H69">+D42+E42+F42+G42</f>
        <v>2952</v>
      </c>
      <c r="I42" s="64">
        <v>12</v>
      </c>
    </row>
    <row r="43" spans="1:9" s="53" customFormat="1" ht="12.75">
      <c r="A43" s="60" t="s">
        <v>49</v>
      </c>
      <c r="B43" s="61">
        <v>783</v>
      </c>
      <c r="C43" s="61">
        <v>3111</v>
      </c>
      <c r="D43" s="51">
        <v>1656</v>
      </c>
      <c r="E43" s="51">
        <v>10</v>
      </c>
      <c r="F43" s="51">
        <v>616</v>
      </c>
      <c r="G43" s="51">
        <v>20</v>
      </c>
      <c r="H43" s="31">
        <f t="shared" si="6"/>
        <v>2302</v>
      </c>
      <c r="I43" s="52">
        <v>8.7</v>
      </c>
    </row>
    <row r="44" spans="1:9" s="53" customFormat="1" ht="12.75">
      <c r="A44" s="77" t="s">
        <v>50</v>
      </c>
      <c r="B44" s="78">
        <v>789</v>
      </c>
      <c r="C44" s="78">
        <v>3111</v>
      </c>
      <c r="D44" s="63">
        <v>2689</v>
      </c>
      <c r="E44" s="63">
        <v>0</v>
      </c>
      <c r="F44" s="63">
        <v>996</v>
      </c>
      <c r="G44" s="63">
        <v>35</v>
      </c>
      <c r="H44" s="27">
        <f t="shared" si="6"/>
        <v>3720</v>
      </c>
      <c r="I44" s="64">
        <v>14</v>
      </c>
    </row>
    <row r="45" spans="1:9" s="53" customFormat="1" ht="12.75">
      <c r="A45" s="60" t="s">
        <v>51</v>
      </c>
      <c r="B45" s="61">
        <v>790</v>
      </c>
      <c r="C45" s="61">
        <v>3111</v>
      </c>
      <c r="D45" s="51">
        <v>2478</v>
      </c>
      <c r="E45" s="51">
        <v>0</v>
      </c>
      <c r="F45" s="51">
        <v>916</v>
      </c>
      <c r="G45" s="51">
        <v>31</v>
      </c>
      <c r="H45" s="31">
        <f t="shared" si="6"/>
        <v>3425</v>
      </c>
      <c r="I45" s="52">
        <v>13.2</v>
      </c>
    </row>
    <row r="46" spans="1:9" s="53" customFormat="1" ht="12.75">
      <c r="A46" s="60" t="s">
        <v>52</v>
      </c>
      <c r="B46" s="61">
        <v>932</v>
      </c>
      <c r="C46" s="61">
        <v>3112</v>
      </c>
      <c r="D46" s="51">
        <v>4856</v>
      </c>
      <c r="E46" s="51">
        <v>35</v>
      </c>
      <c r="F46" s="51">
        <v>1809</v>
      </c>
      <c r="G46" s="51">
        <v>28</v>
      </c>
      <c r="H46" s="31">
        <f t="shared" si="6"/>
        <v>6728</v>
      </c>
      <c r="I46" s="52">
        <v>24.5</v>
      </c>
    </row>
    <row r="47" spans="1:9" s="53" customFormat="1" ht="12.75">
      <c r="A47" s="60" t="s">
        <v>53</v>
      </c>
      <c r="B47" s="61">
        <v>794</v>
      </c>
      <c r="C47" s="61">
        <v>3111</v>
      </c>
      <c r="D47" s="51">
        <v>1486</v>
      </c>
      <c r="E47" s="51">
        <v>0</v>
      </c>
      <c r="F47" s="51">
        <v>550</v>
      </c>
      <c r="G47" s="51">
        <v>18</v>
      </c>
      <c r="H47" s="31">
        <f t="shared" si="6"/>
        <v>2054</v>
      </c>
      <c r="I47" s="52">
        <v>8</v>
      </c>
    </row>
    <row r="48" spans="1:9" s="53" customFormat="1" ht="12.75">
      <c r="A48" s="60" t="s">
        <v>54</v>
      </c>
      <c r="B48" s="61">
        <v>800</v>
      </c>
      <c r="C48" s="61">
        <v>3111</v>
      </c>
      <c r="D48" s="51">
        <v>3154</v>
      </c>
      <c r="E48" s="51">
        <v>15</v>
      </c>
      <c r="F48" s="51">
        <v>1172</v>
      </c>
      <c r="G48" s="51">
        <v>41</v>
      </c>
      <c r="H48" s="31">
        <f t="shared" si="6"/>
        <v>4382</v>
      </c>
      <c r="I48" s="52">
        <v>18</v>
      </c>
    </row>
    <row r="49" spans="1:9" s="53" customFormat="1" ht="12.75">
      <c r="A49" s="60" t="s">
        <v>55</v>
      </c>
      <c r="B49" s="61">
        <v>799</v>
      </c>
      <c r="C49" s="61">
        <v>3111</v>
      </c>
      <c r="D49" s="51">
        <v>2576</v>
      </c>
      <c r="E49" s="51">
        <v>15</v>
      </c>
      <c r="F49" s="51">
        <v>959</v>
      </c>
      <c r="G49" s="51">
        <v>35</v>
      </c>
      <c r="H49" s="31">
        <f t="shared" si="6"/>
        <v>3585</v>
      </c>
      <c r="I49" s="52">
        <v>13.2</v>
      </c>
    </row>
    <row r="50" spans="1:9" s="53" customFormat="1" ht="12.75">
      <c r="A50" s="60" t="s">
        <v>56</v>
      </c>
      <c r="B50" s="61">
        <v>796</v>
      </c>
      <c r="C50" s="61">
        <v>3111</v>
      </c>
      <c r="D50" s="51">
        <v>2649</v>
      </c>
      <c r="E50" s="51">
        <v>34</v>
      </c>
      <c r="F50" s="51">
        <v>992</v>
      </c>
      <c r="G50" s="51">
        <v>35</v>
      </c>
      <c r="H50" s="31">
        <f t="shared" si="6"/>
        <v>3710</v>
      </c>
      <c r="I50" s="52">
        <v>14.5</v>
      </c>
    </row>
    <row r="51" spans="1:9" s="53" customFormat="1" ht="12.75">
      <c r="A51" s="60" t="s">
        <v>57</v>
      </c>
      <c r="B51" s="61">
        <v>797</v>
      </c>
      <c r="C51" s="61">
        <v>3111</v>
      </c>
      <c r="D51" s="51">
        <v>2099</v>
      </c>
      <c r="E51" s="51">
        <v>2</v>
      </c>
      <c r="F51" s="51">
        <v>778</v>
      </c>
      <c r="G51" s="51">
        <v>25</v>
      </c>
      <c r="H51" s="31">
        <f t="shared" si="6"/>
        <v>2904</v>
      </c>
      <c r="I51" s="52">
        <v>11.2</v>
      </c>
    </row>
    <row r="52" spans="1:9" s="53" customFormat="1" ht="12.75">
      <c r="A52" s="60" t="s">
        <v>58</v>
      </c>
      <c r="B52" s="61">
        <v>795</v>
      </c>
      <c r="C52" s="61">
        <v>3111</v>
      </c>
      <c r="D52" s="51">
        <v>2190</v>
      </c>
      <c r="E52" s="51">
        <v>0</v>
      </c>
      <c r="F52" s="51">
        <v>810</v>
      </c>
      <c r="G52" s="51">
        <v>28</v>
      </c>
      <c r="H52" s="31">
        <f t="shared" si="6"/>
        <v>3028</v>
      </c>
      <c r="I52" s="52">
        <v>11.5</v>
      </c>
    </row>
    <row r="53" spans="1:9" s="53" customFormat="1" ht="12.75">
      <c r="A53" s="60" t="s">
        <v>59</v>
      </c>
      <c r="B53" s="61">
        <v>784</v>
      </c>
      <c r="C53" s="61">
        <v>3111</v>
      </c>
      <c r="D53" s="51">
        <v>1893</v>
      </c>
      <c r="E53" s="51">
        <v>15</v>
      </c>
      <c r="F53" s="51">
        <v>706</v>
      </c>
      <c r="G53" s="51">
        <v>23</v>
      </c>
      <c r="H53" s="31">
        <f t="shared" si="6"/>
        <v>2637</v>
      </c>
      <c r="I53" s="52">
        <v>10.4</v>
      </c>
    </row>
    <row r="54" spans="1:9" s="53" customFormat="1" ht="12.75">
      <c r="A54" s="60" t="s">
        <v>60</v>
      </c>
      <c r="B54" s="61">
        <v>802</v>
      </c>
      <c r="C54" s="61">
        <v>3111</v>
      </c>
      <c r="D54" s="51">
        <v>1397</v>
      </c>
      <c r="E54" s="51">
        <v>22</v>
      </c>
      <c r="F54" s="51">
        <v>526</v>
      </c>
      <c r="G54" s="51">
        <v>16</v>
      </c>
      <c r="H54" s="31">
        <f t="shared" si="6"/>
        <v>1961</v>
      </c>
      <c r="I54" s="52">
        <v>7.5</v>
      </c>
    </row>
    <row r="55" spans="1:9" s="53" customFormat="1" ht="12.75">
      <c r="A55" s="60" t="s">
        <v>61</v>
      </c>
      <c r="B55" s="61">
        <v>793</v>
      </c>
      <c r="C55" s="61">
        <v>3111</v>
      </c>
      <c r="D55" s="51">
        <v>2024</v>
      </c>
      <c r="E55" s="51">
        <v>10</v>
      </c>
      <c r="F55" s="51">
        <v>753</v>
      </c>
      <c r="G55" s="51">
        <v>24</v>
      </c>
      <c r="H55" s="31">
        <f t="shared" si="6"/>
        <v>2811</v>
      </c>
      <c r="I55" s="52">
        <v>10.9</v>
      </c>
    </row>
    <row r="56" spans="1:9" s="53" customFormat="1" ht="12.75">
      <c r="A56" s="60" t="s">
        <v>62</v>
      </c>
      <c r="B56" s="61">
        <v>787</v>
      </c>
      <c r="C56" s="61">
        <v>3111</v>
      </c>
      <c r="D56" s="51">
        <v>1495</v>
      </c>
      <c r="E56" s="51">
        <v>0</v>
      </c>
      <c r="F56" s="51">
        <v>554</v>
      </c>
      <c r="G56" s="51">
        <v>18</v>
      </c>
      <c r="H56" s="31">
        <f t="shared" si="6"/>
        <v>2067</v>
      </c>
      <c r="I56" s="52">
        <v>8.2</v>
      </c>
    </row>
    <row r="57" spans="1:9" s="53" customFormat="1" ht="12.75">
      <c r="A57" s="60" t="s">
        <v>63</v>
      </c>
      <c r="B57" s="61">
        <v>803</v>
      </c>
      <c r="C57" s="61">
        <v>3111</v>
      </c>
      <c r="D57" s="51">
        <v>2475</v>
      </c>
      <c r="E57" s="51">
        <v>0</v>
      </c>
      <c r="F57" s="51">
        <v>916</v>
      </c>
      <c r="G57" s="51">
        <v>32</v>
      </c>
      <c r="H57" s="31">
        <f t="shared" si="6"/>
        <v>3423</v>
      </c>
      <c r="I57" s="52">
        <v>13</v>
      </c>
    </row>
    <row r="58" spans="1:9" s="53" customFormat="1" ht="12.75">
      <c r="A58" s="60" t="s">
        <v>64</v>
      </c>
      <c r="B58" s="61">
        <v>804</v>
      </c>
      <c r="C58" s="61">
        <v>3111</v>
      </c>
      <c r="D58" s="51">
        <v>2721</v>
      </c>
      <c r="E58" s="51">
        <v>30</v>
      </c>
      <c r="F58" s="51">
        <v>1018</v>
      </c>
      <c r="G58" s="51">
        <v>36</v>
      </c>
      <c r="H58" s="31">
        <f t="shared" si="6"/>
        <v>3805</v>
      </c>
      <c r="I58" s="52">
        <v>15</v>
      </c>
    </row>
    <row r="59" spans="1:9" s="53" customFormat="1" ht="12.75">
      <c r="A59" s="60" t="s">
        <v>65</v>
      </c>
      <c r="B59" s="61">
        <v>805</v>
      </c>
      <c r="C59" s="61">
        <v>3111</v>
      </c>
      <c r="D59" s="51">
        <v>2519</v>
      </c>
      <c r="E59" s="51">
        <v>0</v>
      </c>
      <c r="F59" s="51">
        <v>932</v>
      </c>
      <c r="G59" s="51">
        <v>33</v>
      </c>
      <c r="H59" s="31">
        <f t="shared" si="6"/>
        <v>3484</v>
      </c>
      <c r="I59" s="52">
        <v>13</v>
      </c>
    </row>
    <row r="60" spans="1:9" s="53" customFormat="1" ht="12.75">
      <c r="A60" s="60" t="s">
        <v>66</v>
      </c>
      <c r="B60" s="61">
        <v>807</v>
      </c>
      <c r="C60" s="61">
        <v>3111</v>
      </c>
      <c r="D60" s="51">
        <v>4758</v>
      </c>
      <c r="E60" s="51">
        <v>0</v>
      </c>
      <c r="F60" s="51">
        <v>1761</v>
      </c>
      <c r="G60" s="51">
        <v>62</v>
      </c>
      <c r="H60" s="31">
        <f t="shared" si="6"/>
        <v>6581</v>
      </c>
      <c r="I60" s="52">
        <v>25</v>
      </c>
    </row>
    <row r="61" spans="1:9" s="53" customFormat="1" ht="12.75">
      <c r="A61" s="60" t="s">
        <v>67</v>
      </c>
      <c r="B61" s="61">
        <v>808</v>
      </c>
      <c r="C61" s="61">
        <v>3111</v>
      </c>
      <c r="D61" s="51">
        <v>2614</v>
      </c>
      <c r="E61" s="51">
        <v>0</v>
      </c>
      <c r="F61" s="51">
        <v>967</v>
      </c>
      <c r="G61" s="51">
        <v>34</v>
      </c>
      <c r="H61" s="31">
        <f t="shared" si="6"/>
        <v>3615</v>
      </c>
      <c r="I61" s="52">
        <v>14</v>
      </c>
    </row>
    <row r="62" spans="1:9" s="53" customFormat="1" ht="12.75">
      <c r="A62" s="60" t="s">
        <v>68</v>
      </c>
      <c r="B62" s="61">
        <v>809</v>
      </c>
      <c r="C62" s="61">
        <v>3111</v>
      </c>
      <c r="D62" s="51">
        <v>2651</v>
      </c>
      <c r="E62" s="51">
        <v>20</v>
      </c>
      <c r="F62" s="51">
        <v>988</v>
      </c>
      <c r="G62" s="51">
        <v>36</v>
      </c>
      <c r="H62" s="31">
        <f t="shared" si="6"/>
        <v>3695</v>
      </c>
      <c r="I62" s="52">
        <v>13.5</v>
      </c>
    </row>
    <row r="63" spans="1:9" s="53" customFormat="1" ht="12.75">
      <c r="A63" s="60" t="s">
        <v>69</v>
      </c>
      <c r="B63" s="61">
        <v>810</v>
      </c>
      <c r="C63" s="61">
        <v>3111</v>
      </c>
      <c r="D63" s="51">
        <v>2620</v>
      </c>
      <c r="E63" s="51">
        <v>0</v>
      </c>
      <c r="F63" s="51">
        <v>969</v>
      </c>
      <c r="G63" s="51">
        <v>34</v>
      </c>
      <c r="H63" s="31">
        <f t="shared" si="6"/>
        <v>3623</v>
      </c>
      <c r="I63" s="52">
        <v>13.8</v>
      </c>
    </row>
    <row r="64" spans="1:9" s="53" customFormat="1" ht="12.75">
      <c r="A64" s="60" t="s">
        <v>70</v>
      </c>
      <c r="B64" s="61">
        <v>786</v>
      </c>
      <c r="C64" s="61">
        <v>3111</v>
      </c>
      <c r="D64" s="51">
        <v>2043</v>
      </c>
      <c r="E64" s="51">
        <v>0</v>
      </c>
      <c r="F64" s="51">
        <v>756</v>
      </c>
      <c r="G64" s="51">
        <v>25</v>
      </c>
      <c r="H64" s="31">
        <f t="shared" si="6"/>
        <v>2824</v>
      </c>
      <c r="I64" s="52">
        <v>11.1</v>
      </c>
    </row>
    <row r="65" spans="1:9" s="53" customFormat="1" ht="12.75">
      <c r="A65" s="60" t="s">
        <v>71</v>
      </c>
      <c r="B65" s="61">
        <v>811</v>
      </c>
      <c r="C65" s="61">
        <v>3111</v>
      </c>
      <c r="D65" s="51">
        <v>3165</v>
      </c>
      <c r="E65" s="51">
        <v>27</v>
      </c>
      <c r="F65" s="51">
        <v>1181</v>
      </c>
      <c r="G65" s="51">
        <v>42</v>
      </c>
      <c r="H65" s="31">
        <f t="shared" si="6"/>
        <v>4415</v>
      </c>
      <c r="I65" s="52">
        <v>17.4</v>
      </c>
    </row>
    <row r="66" spans="1:9" s="53" customFormat="1" ht="12.75">
      <c r="A66" s="60" t="s">
        <v>72</v>
      </c>
      <c r="B66" s="61">
        <v>812</v>
      </c>
      <c r="C66" s="61">
        <v>3111</v>
      </c>
      <c r="D66" s="51">
        <v>3212</v>
      </c>
      <c r="E66" s="51">
        <v>20</v>
      </c>
      <c r="F66" s="51">
        <v>1194</v>
      </c>
      <c r="G66" s="51">
        <v>39</v>
      </c>
      <c r="H66" s="31">
        <f t="shared" si="6"/>
        <v>4465</v>
      </c>
      <c r="I66" s="52">
        <v>17.5</v>
      </c>
    </row>
    <row r="67" spans="1:9" s="53" customFormat="1" ht="12.75">
      <c r="A67" s="60" t="s">
        <v>73</v>
      </c>
      <c r="B67" s="61">
        <v>813</v>
      </c>
      <c r="C67" s="61">
        <v>3111</v>
      </c>
      <c r="D67" s="51">
        <v>1915</v>
      </c>
      <c r="E67" s="51">
        <v>0</v>
      </c>
      <c r="F67" s="51">
        <v>709</v>
      </c>
      <c r="G67" s="51">
        <v>26</v>
      </c>
      <c r="H67" s="31">
        <f t="shared" si="6"/>
        <v>2650</v>
      </c>
      <c r="I67" s="52">
        <v>10</v>
      </c>
    </row>
    <row r="68" spans="1:9" s="53" customFormat="1" ht="12.75">
      <c r="A68" s="60" t="s">
        <v>74</v>
      </c>
      <c r="B68" s="61">
        <v>814</v>
      </c>
      <c r="C68" s="61">
        <v>3111</v>
      </c>
      <c r="D68" s="51">
        <v>2021</v>
      </c>
      <c r="E68" s="51">
        <v>0</v>
      </c>
      <c r="F68" s="51">
        <v>748</v>
      </c>
      <c r="G68" s="51">
        <v>25</v>
      </c>
      <c r="H68" s="31">
        <f t="shared" si="6"/>
        <v>2794</v>
      </c>
      <c r="I68" s="52">
        <v>11</v>
      </c>
    </row>
    <row r="69" spans="1:9" s="53" customFormat="1" ht="12.75">
      <c r="A69" s="60" t="s">
        <v>75</v>
      </c>
      <c r="B69" s="61">
        <v>815</v>
      </c>
      <c r="C69" s="61">
        <v>3111</v>
      </c>
      <c r="D69" s="51">
        <v>4586</v>
      </c>
      <c r="E69" s="51">
        <v>20</v>
      </c>
      <c r="F69" s="51">
        <v>1704</v>
      </c>
      <c r="G69" s="51">
        <v>49</v>
      </c>
      <c r="H69" s="31">
        <f t="shared" si="6"/>
        <v>6359</v>
      </c>
      <c r="I69" s="52">
        <v>24.7</v>
      </c>
    </row>
    <row r="70" spans="1:9" s="53" customFormat="1" ht="12.75">
      <c r="A70" s="79" t="s">
        <v>76</v>
      </c>
      <c r="B70" s="61"/>
      <c r="C70" s="61"/>
      <c r="D70" s="51"/>
      <c r="E70" s="51"/>
      <c r="F70" s="51"/>
      <c r="G70" s="51"/>
      <c r="H70" s="31"/>
      <c r="I70" s="52"/>
    </row>
    <row r="71" spans="1:9" s="53" customFormat="1" ht="13.5" thickBot="1">
      <c r="A71" s="80" t="s">
        <v>77</v>
      </c>
      <c r="B71" s="81">
        <v>1314</v>
      </c>
      <c r="C71" s="81">
        <v>3111</v>
      </c>
      <c r="D71" s="82">
        <v>2495</v>
      </c>
      <c r="E71" s="82">
        <v>0</v>
      </c>
      <c r="F71" s="82">
        <v>922</v>
      </c>
      <c r="G71" s="82">
        <v>33</v>
      </c>
      <c r="H71" s="83">
        <f>+D71+E71+F71+G71</f>
        <v>3450</v>
      </c>
      <c r="I71" s="84">
        <v>13.2</v>
      </c>
    </row>
    <row r="72" spans="1:9" s="53" customFormat="1" ht="13.5" thickBot="1">
      <c r="A72" s="85" t="s">
        <v>78</v>
      </c>
      <c r="B72" s="15"/>
      <c r="C72" s="15"/>
      <c r="D72" s="86">
        <f aca="true" t="shared" si="7" ref="D72:I72">SUM(D42:D71)</f>
        <v>74572</v>
      </c>
      <c r="E72" s="86">
        <f t="shared" si="7"/>
        <v>275</v>
      </c>
      <c r="F72" s="86">
        <f t="shared" si="7"/>
        <v>27692</v>
      </c>
      <c r="G72" s="86">
        <f t="shared" si="7"/>
        <v>910</v>
      </c>
      <c r="H72" s="87">
        <f t="shared" si="7"/>
        <v>103449</v>
      </c>
      <c r="I72" s="88">
        <f t="shared" si="7"/>
        <v>398</v>
      </c>
    </row>
    <row r="73" spans="1:9" ht="12.75">
      <c r="A73" s="71" t="s">
        <v>79</v>
      </c>
      <c r="B73" s="72"/>
      <c r="C73" s="72"/>
      <c r="D73" s="73"/>
      <c r="E73" s="73"/>
      <c r="F73" s="74"/>
      <c r="G73" s="74"/>
      <c r="H73" s="74"/>
      <c r="I73" s="76"/>
    </row>
    <row r="74" spans="1:9" ht="12.75">
      <c r="A74" s="89" t="s">
        <v>80</v>
      </c>
      <c r="B74" s="44">
        <v>827</v>
      </c>
      <c r="C74" s="90">
        <v>3111</v>
      </c>
      <c r="D74" s="91">
        <v>2687</v>
      </c>
      <c r="E74" s="92">
        <v>4</v>
      </c>
      <c r="F74" s="92">
        <v>996</v>
      </c>
      <c r="G74" s="92">
        <v>31</v>
      </c>
      <c r="H74" s="27">
        <f aca="true" t="shared" si="8" ref="H74:H88">+D74+E74+F74+G74</f>
        <v>3718</v>
      </c>
      <c r="I74" s="93">
        <v>14.8</v>
      </c>
    </row>
    <row r="75" spans="1:9" ht="12.75">
      <c r="A75" s="94" t="s">
        <v>81</v>
      </c>
      <c r="B75" s="90">
        <v>831</v>
      </c>
      <c r="C75" s="90">
        <v>3111</v>
      </c>
      <c r="D75" s="29">
        <v>1942</v>
      </c>
      <c r="E75" s="30"/>
      <c r="F75" s="30">
        <v>719</v>
      </c>
      <c r="G75" s="30">
        <v>22</v>
      </c>
      <c r="H75" s="31">
        <f t="shared" si="8"/>
        <v>2683</v>
      </c>
      <c r="I75" s="95">
        <v>10.1</v>
      </c>
    </row>
    <row r="76" spans="1:9" ht="12.75">
      <c r="A76" s="23" t="s">
        <v>82</v>
      </c>
      <c r="B76" s="24">
        <v>829</v>
      </c>
      <c r="C76" s="24">
        <v>3111</v>
      </c>
      <c r="D76" s="29">
        <v>1451</v>
      </c>
      <c r="E76" s="30"/>
      <c r="F76" s="30">
        <v>537</v>
      </c>
      <c r="G76" s="30">
        <v>17</v>
      </c>
      <c r="H76" s="31">
        <f t="shared" si="8"/>
        <v>2005</v>
      </c>
      <c r="I76" s="32">
        <v>8</v>
      </c>
    </row>
    <row r="77" spans="1:9" ht="12.75">
      <c r="A77" s="94" t="s">
        <v>83</v>
      </c>
      <c r="B77" s="90">
        <v>828</v>
      </c>
      <c r="C77" s="90">
        <v>3111</v>
      </c>
      <c r="D77" s="29">
        <v>2201</v>
      </c>
      <c r="E77" s="30"/>
      <c r="F77" s="30">
        <v>814</v>
      </c>
      <c r="G77" s="30">
        <v>27</v>
      </c>
      <c r="H77" s="31">
        <f t="shared" si="8"/>
        <v>3042</v>
      </c>
      <c r="I77" s="32">
        <v>12</v>
      </c>
    </row>
    <row r="78" spans="1:9" ht="12.75">
      <c r="A78" s="94" t="s">
        <v>84</v>
      </c>
      <c r="B78" s="90">
        <v>816</v>
      </c>
      <c r="C78" s="90">
        <v>3111</v>
      </c>
      <c r="D78" s="29">
        <v>2456</v>
      </c>
      <c r="E78" s="30"/>
      <c r="F78" s="30">
        <v>907</v>
      </c>
      <c r="G78" s="30">
        <v>31</v>
      </c>
      <c r="H78" s="31">
        <f t="shared" si="8"/>
        <v>3394</v>
      </c>
      <c r="I78" s="95">
        <v>13.4</v>
      </c>
    </row>
    <row r="79" spans="1:9" ht="12.75">
      <c r="A79" s="94" t="s">
        <v>85</v>
      </c>
      <c r="B79" s="90">
        <v>819</v>
      </c>
      <c r="C79" s="90">
        <v>3111</v>
      </c>
      <c r="D79" s="29">
        <v>2426</v>
      </c>
      <c r="E79" s="30">
        <v>10</v>
      </c>
      <c r="F79" s="30">
        <v>901</v>
      </c>
      <c r="G79" s="30">
        <v>32</v>
      </c>
      <c r="H79" s="31">
        <f t="shared" si="8"/>
        <v>3369</v>
      </c>
      <c r="I79" s="95">
        <v>13.3</v>
      </c>
    </row>
    <row r="80" spans="1:9" ht="12.75">
      <c r="A80" s="94" t="s">
        <v>86</v>
      </c>
      <c r="B80" s="90">
        <v>820</v>
      </c>
      <c r="C80" s="90">
        <v>3111</v>
      </c>
      <c r="D80" s="29">
        <v>2476</v>
      </c>
      <c r="E80" s="30">
        <v>5</v>
      </c>
      <c r="F80" s="30">
        <v>917</v>
      </c>
      <c r="G80" s="30">
        <v>32</v>
      </c>
      <c r="H80" s="31">
        <f t="shared" si="8"/>
        <v>3430</v>
      </c>
      <c r="I80" s="95">
        <v>13.5</v>
      </c>
    </row>
    <row r="81" spans="1:9" ht="12.75">
      <c r="A81" s="94" t="s">
        <v>87</v>
      </c>
      <c r="B81" s="90">
        <v>830</v>
      </c>
      <c r="C81" s="90">
        <v>3111</v>
      </c>
      <c r="D81" s="29">
        <v>2982</v>
      </c>
      <c r="E81" s="30"/>
      <c r="F81" s="30">
        <v>1103</v>
      </c>
      <c r="G81" s="30">
        <v>35</v>
      </c>
      <c r="H81" s="31">
        <f t="shared" si="8"/>
        <v>4120</v>
      </c>
      <c r="I81" s="95">
        <v>15.9</v>
      </c>
    </row>
    <row r="82" spans="1:9" ht="12.75">
      <c r="A82" s="94" t="s">
        <v>88</v>
      </c>
      <c r="B82" s="90">
        <v>825</v>
      </c>
      <c r="C82" s="90">
        <v>3111</v>
      </c>
      <c r="D82" s="29">
        <v>2450</v>
      </c>
      <c r="E82" s="30"/>
      <c r="F82" s="30">
        <v>907</v>
      </c>
      <c r="G82" s="30">
        <v>31</v>
      </c>
      <c r="H82" s="31">
        <f t="shared" si="8"/>
        <v>3388</v>
      </c>
      <c r="I82" s="95">
        <v>13.4</v>
      </c>
    </row>
    <row r="83" spans="1:9" ht="12.75">
      <c r="A83" s="94" t="s">
        <v>89</v>
      </c>
      <c r="B83" s="90">
        <v>818</v>
      </c>
      <c r="C83" s="90">
        <v>3111</v>
      </c>
      <c r="D83" s="29">
        <v>2468</v>
      </c>
      <c r="E83" s="30">
        <v>13</v>
      </c>
      <c r="F83" s="30">
        <v>919</v>
      </c>
      <c r="G83" s="30">
        <v>30</v>
      </c>
      <c r="H83" s="31">
        <f t="shared" si="8"/>
        <v>3430</v>
      </c>
      <c r="I83" s="95">
        <v>13.1</v>
      </c>
    </row>
    <row r="84" spans="1:9" ht="12.75">
      <c r="A84" s="94" t="s">
        <v>90</v>
      </c>
      <c r="B84" s="90">
        <v>823</v>
      </c>
      <c r="C84" s="90">
        <v>3111</v>
      </c>
      <c r="D84" s="29">
        <v>2459</v>
      </c>
      <c r="E84" s="30"/>
      <c r="F84" s="30">
        <v>910</v>
      </c>
      <c r="G84" s="30">
        <v>31</v>
      </c>
      <c r="H84" s="31">
        <f t="shared" si="8"/>
        <v>3400</v>
      </c>
      <c r="I84" s="95">
        <v>13.3</v>
      </c>
    </row>
    <row r="85" spans="1:9" ht="12.75">
      <c r="A85" s="94" t="s">
        <v>91</v>
      </c>
      <c r="B85" s="90">
        <v>822</v>
      </c>
      <c r="C85" s="90">
        <v>3111</v>
      </c>
      <c r="D85" s="29">
        <v>1848</v>
      </c>
      <c r="E85" s="30">
        <v>2</v>
      </c>
      <c r="F85" s="30">
        <v>683</v>
      </c>
      <c r="G85" s="30">
        <v>22</v>
      </c>
      <c r="H85" s="31">
        <f t="shared" si="8"/>
        <v>2555</v>
      </c>
      <c r="I85" s="95">
        <v>10.1</v>
      </c>
    </row>
    <row r="86" spans="1:9" ht="12.75">
      <c r="A86" s="94" t="s">
        <v>92</v>
      </c>
      <c r="B86" s="90">
        <v>821</v>
      </c>
      <c r="C86" s="90">
        <v>3111</v>
      </c>
      <c r="D86" s="29">
        <v>1363</v>
      </c>
      <c r="E86" s="30"/>
      <c r="F86" s="30">
        <v>505</v>
      </c>
      <c r="G86" s="30">
        <v>16</v>
      </c>
      <c r="H86" s="31">
        <f t="shared" si="8"/>
        <v>1884</v>
      </c>
      <c r="I86" s="95">
        <v>7.2</v>
      </c>
    </row>
    <row r="87" spans="1:9" ht="12.75">
      <c r="A87" s="94" t="s">
        <v>93</v>
      </c>
      <c r="B87" s="90">
        <v>826</v>
      </c>
      <c r="C87" s="90">
        <v>3111</v>
      </c>
      <c r="D87" s="29">
        <v>2314</v>
      </c>
      <c r="E87" s="30">
        <v>8</v>
      </c>
      <c r="F87" s="30">
        <v>857</v>
      </c>
      <c r="G87" s="30">
        <v>29</v>
      </c>
      <c r="H87" s="31">
        <f t="shared" si="8"/>
        <v>3208</v>
      </c>
      <c r="I87" s="95">
        <v>12.5</v>
      </c>
    </row>
    <row r="88" spans="1:9" ht="13.5" thickBot="1">
      <c r="A88" s="96" t="s">
        <v>94</v>
      </c>
      <c r="B88" s="97">
        <v>832</v>
      </c>
      <c r="C88" s="98">
        <v>3111</v>
      </c>
      <c r="D88" s="99">
        <v>1923</v>
      </c>
      <c r="E88" s="100"/>
      <c r="F88" s="100">
        <v>710</v>
      </c>
      <c r="G88" s="100">
        <v>24</v>
      </c>
      <c r="H88" s="31">
        <f t="shared" si="8"/>
        <v>2657</v>
      </c>
      <c r="I88" s="101">
        <v>10.5</v>
      </c>
    </row>
    <row r="89" spans="1:9" ht="13.5" thickBot="1">
      <c r="A89" s="39" t="s">
        <v>95</v>
      </c>
      <c r="B89" s="6"/>
      <c r="C89" s="6"/>
      <c r="D89" s="41">
        <f aca="true" t="shared" si="9" ref="D89:I89">SUM(D74:D88)</f>
        <v>33446</v>
      </c>
      <c r="E89" s="41">
        <f t="shared" si="9"/>
        <v>42</v>
      </c>
      <c r="F89" s="41">
        <f t="shared" si="9"/>
        <v>12385</v>
      </c>
      <c r="G89" s="41">
        <f t="shared" si="9"/>
        <v>410</v>
      </c>
      <c r="H89" s="59">
        <f t="shared" si="9"/>
        <v>46283</v>
      </c>
      <c r="I89" s="42">
        <f t="shared" si="9"/>
        <v>181.1</v>
      </c>
    </row>
    <row r="90" spans="1:9" ht="12.75">
      <c r="A90" s="71" t="s">
        <v>96</v>
      </c>
      <c r="B90" s="72"/>
      <c r="C90" s="72"/>
      <c r="D90" s="73"/>
      <c r="E90" s="73"/>
      <c r="F90" s="74"/>
      <c r="G90" s="74"/>
      <c r="H90" s="74"/>
      <c r="I90" s="76"/>
    </row>
    <row r="91" spans="1:9" ht="12.75">
      <c r="A91" s="89" t="s">
        <v>97</v>
      </c>
      <c r="B91" s="44">
        <v>840</v>
      </c>
      <c r="C91" s="90">
        <v>3111</v>
      </c>
      <c r="D91" s="91">
        <v>2650</v>
      </c>
      <c r="E91" s="92"/>
      <c r="F91" s="92">
        <v>980</v>
      </c>
      <c r="G91" s="92">
        <v>33</v>
      </c>
      <c r="H91" s="27">
        <f aca="true" t="shared" si="10" ref="H91:H109">+D91+E91+F91+G91</f>
        <v>3663</v>
      </c>
      <c r="I91" s="93">
        <v>14.3</v>
      </c>
    </row>
    <row r="92" spans="1:9" ht="12.75">
      <c r="A92" s="94" t="s">
        <v>98</v>
      </c>
      <c r="B92" s="90">
        <v>1205</v>
      </c>
      <c r="C92" s="90">
        <v>3111</v>
      </c>
      <c r="D92" s="29">
        <v>2472</v>
      </c>
      <c r="E92" s="30"/>
      <c r="F92" s="30">
        <v>915</v>
      </c>
      <c r="G92" s="30">
        <v>31</v>
      </c>
      <c r="H92" s="31">
        <f t="shared" si="10"/>
        <v>3418</v>
      </c>
      <c r="I92" s="95">
        <v>13.5</v>
      </c>
    </row>
    <row r="93" spans="1:9" ht="12.75">
      <c r="A93" s="94" t="s">
        <v>99</v>
      </c>
      <c r="B93" s="90">
        <v>834</v>
      </c>
      <c r="C93" s="90">
        <v>3111</v>
      </c>
      <c r="D93" s="29">
        <v>2271</v>
      </c>
      <c r="E93" s="30"/>
      <c r="F93" s="30">
        <v>839</v>
      </c>
      <c r="G93" s="30">
        <v>29</v>
      </c>
      <c r="H93" s="31">
        <f t="shared" si="10"/>
        <v>3139</v>
      </c>
      <c r="I93" s="95">
        <v>12.4</v>
      </c>
    </row>
    <row r="94" spans="1:9" ht="12.75">
      <c r="A94" s="94" t="s">
        <v>100</v>
      </c>
      <c r="B94" s="90">
        <v>1207</v>
      </c>
      <c r="C94" s="90">
        <v>3111</v>
      </c>
      <c r="D94" s="29">
        <v>2362</v>
      </c>
      <c r="E94" s="30">
        <v>10</v>
      </c>
      <c r="F94" s="30">
        <v>877</v>
      </c>
      <c r="G94" s="30">
        <v>30</v>
      </c>
      <c r="H94" s="31">
        <f t="shared" si="10"/>
        <v>3279</v>
      </c>
      <c r="I94" s="95">
        <v>12.9</v>
      </c>
    </row>
    <row r="95" spans="1:9" ht="12.75">
      <c r="A95" s="94" t="s">
        <v>101</v>
      </c>
      <c r="B95" s="90">
        <v>1208</v>
      </c>
      <c r="C95" s="90">
        <v>3111</v>
      </c>
      <c r="D95" s="29">
        <v>1298</v>
      </c>
      <c r="E95" s="30"/>
      <c r="F95" s="30">
        <v>480</v>
      </c>
      <c r="G95" s="30">
        <v>14</v>
      </c>
      <c r="H95" s="31">
        <f t="shared" si="10"/>
        <v>1792</v>
      </c>
      <c r="I95" s="95">
        <v>6.7</v>
      </c>
    </row>
    <row r="96" spans="1:9" ht="12.75">
      <c r="A96" s="94" t="s">
        <v>102</v>
      </c>
      <c r="B96" s="90">
        <v>835</v>
      </c>
      <c r="C96" s="90">
        <v>3111</v>
      </c>
      <c r="D96" s="29">
        <v>2596</v>
      </c>
      <c r="E96" s="30">
        <v>10</v>
      </c>
      <c r="F96" s="30">
        <v>965</v>
      </c>
      <c r="G96" s="30">
        <v>34</v>
      </c>
      <c r="H96" s="31">
        <f t="shared" si="10"/>
        <v>3605</v>
      </c>
      <c r="I96" s="95">
        <v>14.2</v>
      </c>
    </row>
    <row r="97" spans="1:9" ht="12.75">
      <c r="A97" s="94" t="s">
        <v>103</v>
      </c>
      <c r="B97" s="90">
        <v>836</v>
      </c>
      <c r="C97" s="90">
        <v>3111</v>
      </c>
      <c r="D97" s="29">
        <v>2527</v>
      </c>
      <c r="E97" s="30">
        <v>8</v>
      </c>
      <c r="F97" s="30">
        <v>938</v>
      </c>
      <c r="G97" s="30">
        <v>33</v>
      </c>
      <c r="H97" s="31">
        <f t="shared" si="10"/>
        <v>3506</v>
      </c>
      <c r="I97" s="95">
        <v>13.6</v>
      </c>
    </row>
    <row r="98" spans="1:9" ht="12.75">
      <c r="A98" s="94" t="s">
        <v>104</v>
      </c>
      <c r="B98" s="90">
        <v>1210</v>
      </c>
      <c r="C98" s="90">
        <v>3111</v>
      </c>
      <c r="D98" s="29">
        <v>2203</v>
      </c>
      <c r="E98" s="30"/>
      <c r="F98" s="30">
        <v>815</v>
      </c>
      <c r="G98" s="30">
        <v>28</v>
      </c>
      <c r="H98" s="31">
        <f t="shared" si="10"/>
        <v>3046</v>
      </c>
      <c r="I98" s="32">
        <v>12</v>
      </c>
    </row>
    <row r="99" spans="1:9" ht="12.75">
      <c r="A99" s="94" t="s">
        <v>105</v>
      </c>
      <c r="B99" s="90">
        <v>1216</v>
      </c>
      <c r="C99" s="90">
        <v>3111</v>
      </c>
      <c r="D99" s="29">
        <v>1908</v>
      </c>
      <c r="E99" s="30"/>
      <c r="F99" s="30">
        <v>704</v>
      </c>
      <c r="G99" s="30">
        <v>23</v>
      </c>
      <c r="H99" s="31">
        <f t="shared" si="10"/>
        <v>2635</v>
      </c>
      <c r="I99" s="32">
        <v>10</v>
      </c>
    </row>
    <row r="100" spans="1:9" ht="12.75">
      <c r="A100" s="94" t="s">
        <v>106</v>
      </c>
      <c r="B100" s="90">
        <v>833</v>
      </c>
      <c r="C100" s="90">
        <v>3111</v>
      </c>
      <c r="D100" s="29">
        <v>2358</v>
      </c>
      <c r="E100" s="30">
        <v>10</v>
      </c>
      <c r="F100" s="30">
        <v>878</v>
      </c>
      <c r="G100" s="30">
        <v>30</v>
      </c>
      <c r="H100" s="31">
        <f t="shared" si="10"/>
        <v>3276</v>
      </c>
      <c r="I100" s="95">
        <v>12.9</v>
      </c>
    </row>
    <row r="101" spans="1:9" ht="12.75">
      <c r="A101" s="94" t="s">
        <v>107</v>
      </c>
      <c r="B101" s="90">
        <v>1211</v>
      </c>
      <c r="C101" s="90">
        <v>3111</v>
      </c>
      <c r="D101" s="29">
        <v>2337</v>
      </c>
      <c r="E101" s="30"/>
      <c r="F101" s="30">
        <v>864</v>
      </c>
      <c r="G101" s="30">
        <v>30</v>
      </c>
      <c r="H101" s="31">
        <f t="shared" si="10"/>
        <v>3231</v>
      </c>
      <c r="I101" s="95">
        <v>12.7</v>
      </c>
    </row>
    <row r="102" spans="1:9" ht="12.75">
      <c r="A102" s="94" t="s">
        <v>108</v>
      </c>
      <c r="B102" s="90">
        <v>1220</v>
      </c>
      <c r="C102" s="90">
        <v>3111</v>
      </c>
      <c r="D102" s="29">
        <v>2282</v>
      </c>
      <c r="E102" s="30">
        <v>10</v>
      </c>
      <c r="F102" s="30">
        <v>846</v>
      </c>
      <c r="G102" s="30">
        <v>29</v>
      </c>
      <c r="H102" s="31">
        <f t="shared" si="10"/>
        <v>3167</v>
      </c>
      <c r="I102" s="95">
        <v>12.4</v>
      </c>
    </row>
    <row r="103" spans="1:9" ht="12.75">
      <c r="A103" s="94" t="s">
        <v>109</v>
      </c>
      <c r="B103" s="90">
        <v>1225</v>
      </c>
      <c r="C103" s="90">
        <v>3111</v>
      </c>
      <c r="D103" s="29">
        <v>1963</v>
      </c>
      <c r="E103" s="30"/>
      <c r="F103" s="30">
        <v>726</v>
      </c>
      <c r="G103" s="30">
        <v>24</v>
      </c>
      <c r="H103" s="31">
        <f t="shared" si="10"/>
        <v>2713</v>
      </c>
      <c r="I103" s="95">
        <v>10.4</v>
      </c>
    </row>
    <row r="104" spans="1:9" ht="12.75">
      <c r="A104" s="94" t="s">
        <v>110</v>
      </c>
      <c r="B104" s="90">
        <v>837</v>
      </c>
      <c r="C104" s="90">
        <v>3111</v>
      </c>
      <c r="D104" s="29">
        <v>1979</v>
      </c>
      <c r="E104" s="30"/>
      <c r="F104" s="30">
        <v>732</v>
      </c>
      <c r="G104" s="30">
        <v>24</v>
      </c>
      <c r="H104" s="31">
        <f t="shared" si="10"/>
        <v>2735</v>
      </c>
      <c r="I104" s="95">
        <v>10.4</v>
      </c>
    </row>
    <row r="105" spans="1:9" ht="12.75">
      <c r="A105" s="94" t="s">
        <v>111</v>
      </c>
      <c r="B105" s="90">
        <v>1218</v>
      </c>
      <c r="C105" s="90">
        <v>3111</v>
      </c>
      <c r="D105" s="29">
        <v>2740</v>
      </c>
      <c r="E105" s="30"/>
      <c r="F105" s="30">
        <v>1013</v>
      </c>
      <c r="G105" s="30">
        <v>34</v>
      </c>
      <c r="H105" s="31">
        <f t="shared" si="10"/>
        <v>3787</v>
      </c>
      <c r="I105" s="95">
        <v>14.9</v>
      </c>
    </row>
    <row r="106" spans="1:9" ht="12.75">
      <c r="A106" s="94" t="s">
        <v>112</v>
      </c>
      <c r="B106" s="90">
        <v>838</v>
      </c>
      <c r="C106" s="90">
        <v>3111</v>
      </c>
      <c r="D106" s="29">
        <v>3392</v>
      </c>
      <c r="E106" s="30"/>
      <c r="F106" s="30">
        <v>1254</v>
      </c>
      <c r="G106" s="30">
        <v>45</v>
      </c>
      <c r="H106" s="31">
        <f t="shared" si="10"/>
        <v>4691</v>
      </c>
      <c r="I106" s="95">
        <v>18.5</v>
      </c>
    </row>
    <row r="107" spans="1:9" ht="12.75">
      <c r="A107" s="94" t="s">
        <v>113</v>
      </c>
      <c r="B107" s="90">
        <v>839</v>
      </c>
      <c r="C107" s="90">
        <v>3111</v>
      </c>
      <c r="D107" s="29">
        <v>1926</v>
      </c>
      <c r="E107" s="30">
        <v>5</v>
      </c>
      <c r="F107" s="30">
        <v>714</v>
      </c>
      <c r="G107" s="30">
        <v>24</v>
      </c>
      <c r="H107" s="31">
        <f t="shared" si="10"/>
        <v>2669</v>
      </c>
      <c r="I107" s="95">
        <v>10.6</v>
      </c>
    </row>
    <row r="108" spans="1:9" ht="12.75">
      <c r="A108" s="94" t="s">
        <v>114</v>
      </c>
      <c r="B108" s="90">
        <v>1214</v>
      </c>
      <c r="C108" s="90">
        <v>3111</v>
      </c>
      <c r="D108" s="29">
        <v>1847</v>
      </c>
      <c r="E108" s="30">
        <v>5</v>
      </c>
      <c r="F108" s="30">
        <v>685</v>
      </c>
      <c r="G108" s="30">
        <v>22</v>
      </c>
      <c r="H108" s="31">
        <f t="shared" si="10"/>
        <v>2559</v>
      </c>
      <c r="I108" s="95">
        <v>9.9</v>
      </c>
    </row>
    <row r="109" spans="1:9" ht="12.75">
      <c r="A109" s="94" t="s">
        <v>115</v>
      </c>
      <c r="B109" s="90">
        <v>1222</v>
      </c>
      <c r="C109" s="90">
        <v>3111</v>
      </c>
      <c r="D109" s="29">
        <v>2271</v>
      </c>
      <c r="E109" s="30"/>
      <c r="F109" s="30">
        <v>840</v>
      </c>
      <c r="G109" s="30">
        <v>29</v>
      </c>
      <c r="H109" s="31">
        <f t="shared" si="10"/>
        <v>3140</v>
      </c>
      <c r="I109" s="95">
        <v>12.4</v>
      </c>
    </row>
    <row r="110" spans="1:9" ht="12.75">
      <c r="A110" s="79" t="s">
        <v>116</v>
      </c>
      <c r="B110" s="90"/>
      <c r="C110" s="90"/>
      <c r="D110" s="102"/>
      <c r="E110" s="103"/>
      <c r="F110" s="103"/>
      <c r="G110" s="103"/>
      <c r="H110" s="31"/>
      <c r="I110" s="104"/>
    </row>
    <row r="111" spans="1:9" ht="12.75">
      <c r="A111" s="94" t="s">
        <v>117</v>
      </c>
      <c r="B111" s="90">
        <v>931</v>
      </c>
      <c r="C111" s="90">
        <v>3111</v>
      </c>
      <c r="D111" s="29">
        <v>1780</v>
      </c>
      <c r="E111" s="30">
        <v>10</v>
      </c>
      <c r="F111" s="30">
        <v>662</v>
      </c>
      <c r="G111" s="30">
        <v>22</v>
      </c>
      <c r="H111" s="31">
        <f>+D111+E111+F111+G111</f>
        <v>2474</v>
      </c>
      <c r="I111" s="95">
        <v>9.7</v>
      </c>
    </row>
    <row r="112" spans="1:9" ht="12.75">
      <c r="A112" s="79" t="s">
        <v>118</v>
      </c>
      <c r="B112" s="90"/>
      <c r="C112" s="90"/>
      <c r="D112" s="102"/>
      <c r="E112" s="103"/>
      <c r="F112" s="103"/>
      <c r="G112" s="103"/>
      <c r="H112" s="31"/>
      <c r="I112" s="104"/>
    </row>
    <row r="113" spans="1:9" ht="12.75">
      <c r="A113" s="94" t="s">
        <v>119</v>
      </c>
      <c r="B113" s="90">
        <v>1327</v>
      </c>
      <c r="C113" s="90">
        <v>3111</v>
      </c>
      <c r="D113" s="29">
        <v>1878</v>
      </c>
      <c r="E113" s="30"/>
      <c r="F113" s="30">
        <v>694</v>
      </c>
      <c r="G113" s="30">
        <v>23</v>
      </c>
      <c r="H113" s="31">
        <f>+D113+E113+F113+G113</f>
        <v>2595</v>
      </c>
      <c r="I113" s="95">
        <v>10.3</v>
      </c>
    </row>
    <row r="114" spans="1:9" ht="13.5" thickBot="1">
      <c r="A114" s="96" t="s">
        <v>120</v>
      </c>
      <c r="B114" s="97">
        <v>1326</v>
      </c>
      <c r="C114" s="98">
        <v>3111</v>
      </c>
      <c r="D114" s="36">
        <v>1373</v>
      </c>
      <c r="E114" s="37"/>
      <c r="F114" s="37">
        <v>509</v>
      </c>
      <c r="G114" s="37">
        <v>16</v>
      </c>
      <c r="H114" s="31">
        <f>+D114+E114+F114+G114</f>
        <v>1898</v>
      </c>
      <c r="I114" s="105">
        <v>7.5</v>
      </c>
    </row>
    <row r="115" spans="1:9" ht="13.5" thickBot="1">
      <c r="A115" s="39" t="s">
        <v>121</v>
      </c>
      <c r="B115" s="6"/>
      <c r="C115" s="6"/>
      <c r="D115" s="41">
        <f aca="true" t="shared" si="11" ref="D115:I115">SUM(D91:D114)</f>
        <v>48413</v>
      </c>
      <c r="E115" s="41">
        <f t="shared" si="11"/>
        <v>68</v>
      </c>
      <c r="F115" s="41">
        <f t="shared" si="11"/>
        <v>17930</v>
      </c>
      <c r="G115" s="41">
        <f t="shared" si="11"/>
        <v>607</v>
      </c>
      <c r="H115" s="59">
        <f t="shared" si="11"/>
        <v>67018</v>
      </c>
      <c r="I115" s="42">
        <f t="shared" si="11"/>
        <v>262.20000000000005</v>
      </c>
    </row>
    <row r="116" spans="1:9" ht="13.5" thickBot="1">
      <c r="A116" s="106"/>
      <c r="B116" s="107"/>
      <c r="C116" s="107"/>
      <c r="D116" s="108"/>
      <c r="E116" s="108"/>
      <c r="F116" s="108"/>
      <c r="G116" s="108"/>
      <c r="H116" s="108"/>
      <c r="I116" s="109"/>
    </row>
    <row r="117" spans="1:9" ht="12.75">
      <c r="A117" s="71" t="s">
        <v>122</v>
      </c>
      <c r="B117" s="72"/>
      <c r="C117" s="72"/>
      <c r="D117" s="73"/>
      <c r="E117" s="73"/>
      <c r="F117" s="74"/>
      <c r="G117" s="74"/>
      <c r="H117" s="74"/>
      <c r="I117" s="76"/>
    </row>
    <row r="118" spans="1:9" ht="12.75">
      <c r="A118" s="89" t="s">
        <v>123</v>
      </c>
      <c r="B118" s="44">
        <v>842</v>
      </c>
      <c r="C118" s="90">
        <v>3111</v>
      </c>
      <c r="D118" s="91">
        <v>2697</v>
      </c>
      <c r="E118" s="92">
        <v>30</v>
      </c>
      <c r="F118" s="92">
        <v>1009</v>
      </c>
      <c r="G118" s="92">
        <v>35</v>
      </c>
      <c r="H118" s="27">
        <f>+D118+E118+F118+G118</f>
        <v>3771</v>
      </c>
      <c r="I118" s="93">
        <v>14.8</v>
      </c>
    </row>
    <row r="119" spans="1:9" ht="12.75">
      <c r="A119" s="94" t="s">
        <v>124</v>
      </c>
      <c r="B119" s="90">
        <v>845</v>
      </c>
      <c r="C119" s="90">
        <v>3111</v>
      </c>
      <c r="D119" s="29">
        <v>3414</v>
      </c>
      <c r="E119" s="30">
        <v>30</v>
      </c>
      <c r="F119" s="30">
        <v>1274</v>
      </c>
      <c r="G119" s="30">
        <v>41</v>
      </c>
      <c r="H119" s="31">
        <f>+D119+E119+F119+G119</f>
        <v>4759</v>
      </c>
      <c r="I119" s="95">
        <v>18.8</v>
      </c>
    </row>
    <row r="120" spans="1:9" ht="25.5">
      <c r="A120" s="94" t="s">
        <v>125</v>
      </c>
      <c r="B120" s="90">
        <v>841</v>
      </c>
      <c r="C120" s="90">
        <v>3111</v>
      </c>
      <c r="D120" s="29">
        <v>3900</v>
      </c>
      <c r="E120" s="30">
        <v>79</v>
      </c>
      <c r="F120" s="30">
        <v>1471</v>
      </c>
      <c r="G120" s="30">
        <v>52</v>
      </c>
      <c r="H120" s="31">
        <f>+D120+E120+F120+G120</f>
        <v>5502</v>
      </c>
      <c r="I120" s="95">
        <v>21.1</v>
      </c>
    </row>
    <row r="121" spans="1:9" ht="12.75">
      <c r="A121" s="94" t="s">
        <v>126</v>
      </c>
      <c r="B121" s="90">
        <v>843</v>
      </c>
      <c r="C121" s="90">
        <v>3111</v>
      </c>
      <c r="D121" s="29">
        <v>3428</v>
      </c>
      <c r="E121" s="30">
        <v>60</v>
      </c>
      <c r="F121" s="30">
        <v>1289</v>
      </c>
      <c r="G121" s="30">
        <v>44</v>
      </c>
      <c r="H121" s="31">
        <f>+D121+E121+F121+G121</f>
        <v>4821</v>
      </c>
      <c r="I121" s="95">
        <v>19.1</v>
      </c>
    </row>
    <row r="122" spans="1:9" ht="12.75">
      <c r="A122" s="94" t="s">
        <v>127</v>
      </c>
      <c r="B122" s="90">
        <v>846</v>
      </c>
      <c r="C122" s="90">
        <v>3111</v>
      </c>
      <c r="D122" s="29">
        <v>2657</v>
      </c>
      <c r="E122" s="30">
        <v>103</v>
      </c>
      <c r="F122" s="30">
        <v>1019</v>
      </c>
      <c r="G122" s="30">
        <v>36</v>
      </c>
      <c r="H122" s="31">
        <f>+D122+E122+F122+G122</f>
        <v>3815</v>
      </c>
      <c r="I122" s="95">
        <v>15.2</v>
      </c>
    </row>
    <row r="123" spans="1:9" ht="12.75">
      <c r="A123" s="79" t="s">
        <v>128</v>
      </c>
      <c r="B123" s="90"/>
      <c r="C123" s="90"/>
      <c r="D123" s="102"/>
      <c r="E123" s="103"/>
      <c r="F123" s="103"/>
      <c r="G123" s="103"/>
      <c r="H123" s="110"/>
      <c r="I123" s="104"/>
    </row>
    <row r="124" spans="1:9" ht="13.5" thickBot="1">
      <c r="A124" s="96" t="s">
        <v>129</v>
      </c>
      <c r="B124" s="97">
        <v>1328</v>
      </c>
      <c r="C124" s="97">
        <v>3111</v>
      </c>
      <c r="D124" s="36">
        <v>1109</v>
      </c>
      <c r="E124" s="37"/>
      <c r="F124" s="37">
        <v>410</v>
      </c>
      <c r="G124" s="37">
        <v>13</v>
      </c>
      <c r="H124" s="31">
        <f>+D124+E124+F124+G124</f>
        <v>1532</v>
      </c>
      <c r="I124" s="105">
        <v>5.7</v>
      </c>
    </row>
    <row r="125" spans="1:9" ht="13.5" thickBot="1">
      <c r="A125" s="39" t="s">
        <v>130</v>
      </c>
      <c r="B125" s="6"/>
      <c r="C125" s="6"/>
      <c r="D125" s="69">
        <f aca="true" t="shared" si="12" ref="D125:I125">SUM(D118:D124)</f>
        <v>17205</v>
      </c>
      <c r="E125" s="41">
        <f t="shared" si="12"/>
        <v>302</v>
      </c>
      <c r="F125" s="41">
        <f t="shared" si="12"/>
        <v>6472</v>
      </c>
      <c r="G125" s="41">
        <f t="shared" si="12"/>
        <v>221</v>
      </c>
      <c r="H125" s="59">
        <f t="shared" si="12"/>
        <v>24200</v>
      </c>
      <c r="I125" s="42">
        <f t="shared" si="12"/>
        <v>94.70000000000002</v>
      </c>
    </row>
    <row r="126" spans="1:9" ht="12.75">
      <c r="A126" s="71" t="s">
        <v>131</v>
      </c>
      <c r="B126" s="72"/>
      <c r="C126" s="72"/>
      <c r="D126" s="111"/>
      <c r="E126" s="73"/>
      <c r="F126" s="74"/>
      <c r="G126" s="74"/>
      <c r="H126" s="75"/>
      <c r="I126" s="76"/>
    </row>
    <row r="127" spans="1:9" ht="12.75">
      <c r="A127" s="89" t="s">
        <v>132</v>
      </c>
      <c r="B127" s="44">
        <v>851</v>
      </c>
      <c r="C127" s="44">
        <v>3111</v>
      </c>
      <c r="D127" s="91">
        <v>2495</v>
      </c>
      <c r="E127" s="92"/>
      <c r="F127" s="92">
        <v>922</v>
      </c>
      <c r="G127" s="92">
        <v>33</v>
      </c>
      <c r="H127" s="27">
        <f aca="true" t="shared" si="13" ref="H127:H144">+D127+E127+F127+G127</f>
        <v>3450</v>
      </c>
      <c r="I127" s="93">
        <v>13.6</v>
      </c>
    </row>
    <row r="128" spans="1:9" ht="12.75">
      <c r="A128" s="94" t="s">
        <v>133</v>
      </c>
      <c r="B128" s="90">
        <v>1248</v>
      </c>
      <c r="C128" s="90">
        <v>3111</v>
      </c>
      <c r="D128" s="29">
        <v>3169</v>
      </c>
      <c r="E128" s="30"/>
      <c r="F128" s="30">
        <v>1173</v>
      </c>
      <c r="G128" s="30">
        <v>42</v>
      </c>
      <c r="H128" s="31">
        <f t="shared" si="13"/>
        <v>4384</v>
      </c>
      <c r="I128" s="95">
        <v>17.3</v>
      </c>
    </row>
    <row r="129" spans="1:9" ht="12.75">
      <c r="A129" s="94" t="s">
        <v>134</v>
      </c>
      <c r="B129" s="90">
        <v>1255</v>
      </c>
      <c r="C129" s="90">
        <v>3111</v>
      </c>
      <c r="D129" s="29">
        <v>2624</v>
      </c>
      <c r="E129" s="30"/>
      <c r="F129" s="30">
        <v>970</v>
      </c>
      <c r="G129" s="30">
        <v>34</v>
      </c>
      <c r="H129" s="31">
        <f t="shared" si="13"/>
        <v>3628</v>
      </c>
      <c r="I129" s="95">
        <v>14.3</v>
      </c>
    </row>
    <row r="130" spans="1:9" ht="25.5">
      <c r="A130" s="94" t="s">
        <v>135</v>
      </c>
      <c r="B130" s="90">
        <v>848</v>
      </c>
      <c r="C130" s="90">
        <v>3111</v>
      </c>
      <c r="D130" s="29">
        <v>4168</v>
      </c>
      <c r="E130" s="30"/>
      <c r="F130" s="30">
        <v>1541</v>
      </c>
      <c r="G130" s="30">
        <v>42</v>
      </c>
      <c r="H130" s="31">
        <f t="shared" si="13"/>
        <v>5751</v>
      </c>
      <c r="I130" s="95">
        <v>18.9</v>
      </c>
    </row>
    <row r="131" spans="1:9" ht="12.75">
      <c r="A131" s="94" t="s">
        <v>136</v>
      </c>
      <c r="B131" s="90">
        <v>1258</v>
      </c>
      <c r="C131" s="90">
        <v>3111</v>
      </c>
      <c r="D131" s="29">
        <v>2608</v>
      </c>
      <c r="E131" s="30"/>
      <c r="F131" s="30">
        <v>965</v>
      </c>
      <c r="G131" s="30">
        <v>34</v>
      </c>
      <c r="H131" s="31">
        <f t="shared" si="13"/>
        <v>3607</v>
      </c>
      <c r="I131" s="95">
        <v>14.2</v>
      </c>
    </row>
    <row r="132" spans="1:9" ht="12.75">
      <c r="A132" s="94" t="s">
        <v>137</v>
      </c>
      <c r="B132" s="90">
        <v>1259</v>
      </c>
      <c r="C132" s="90">
        <v>3111</v>
      </c>
      <c r="D132" s="29">
        <v>2695</v>
      </c>
      <c r="E132" s="30"/>
      <c r="F132" s="30">
        <v>998</v>
      </c>
      <c r="G132" s="30">
        <v>33</v>
      </c>
      <c r="H132" s="31">
        <f t="shared" si="13"/>
        <v>3726</v>
      </c>
      <c r="I132" s="95">
        <v>14.5</v>
      </c>
    </row>
    <row r="133" spans="1:9" ht="12.75">
      <c r="A133" s="94" t="s">
        <v>138</v>
      </c>
      <c r="B133" s="90">
        <v>1234</v>
      </c>
      <c r="C133" s="90">
        <v>3111</v>
      </c>
      <c r="D133" s="29">
        <v>1923</v>
      </c>
      <c r="E133" s="30"/>
      <c r="F133" s="30">
        <v>710</v>
      </c>
      <c r="G133" s="30">
        <v>24</v>
      </c>
      <c r="H133" s="31">
        <f t="shared" si="13"/>
        <v>2657</v>
      </c>
      <c r="I133" s="95">
        <v>10.5</v>
      </c>
    </row>
    <row r="134" spans="1:9" ht="12.75">
      <c r="A134" s="94" t="s">
        <v>139</v>
      </c>
      <c r="B134" s="90">
        <v>1241</v>
      </c>
      <c r="C134" s="90">
        <v>3111</v>
      </c>
      <c r="D134" s="29">
        <v>3376</v>
      </c>
      <c r="E134" s="30"/>
      <c r="F134" s="30">
        <v>1249</v>
      </c>
      <c r="G134" s="30">
        <v>41</v>
      </c>
      <c r="H134" s="31">
        <f t="shared" si="13"/>
        <v>4666</v>
      </c>
      <c r="I134" s="95">
        <v>18.4</v>
      </c>
    </row>
    <row r="135" spans="1:9" ht="12.75">
      <c r="A135" s="94" t="s">
        <v>140</v>
      </c>
      <c r="B135" s="90">
        <v>1247</v>
      </c>
      <c r="C135" s="90">
        <v>3111</v>
      </c>
      <c r="D135" s="29">
        <v>2420</v>
      </c>
      <c r="E135" s="30"/>
      <c r="F135" s="30">
        <v>896</v>
      </c>
      <c r="G135" s="30">
        <v>29</v>
      </c>
      <c r="H135" s="31">
        <f t="shared" si="13"/>
        <v>3345</v>
      </c>
      <c r="I135" s="95">
        <v>12.8</v>
      </c>
    </row>
    <row r="136" spans="1:9" ht="12.75">
      <c r="A136" s="94" t="s">
        <v>141</v>
      </c>
      <c r="B136" s="90">
        <v>1245</v>
      </c>
      <c r="C136" s="90">
        <v>3111</v>
      </c>
      <c r="D136" s="29">
        <v>2647</v>
      </c>
      <c r="E136" s="30"/>
      <c r="F136" s="30">
        <v>980</v>
      </c>
      <c r="G136" s="30">
        <v>34</v>
      </c>
      <c r="H136" s="31">
        <f t="shared" si="13"/>
        <v>3661</v>
      </c>
      <c r="I136" s="95">
        <v>14.4</v>
      </c>
    </row>
    <row r="137" spans="1:9" ht="12.75">
      <c r="A137" s="94" t="s">
        <v>142</v>
      </c>
      <c r="B137" s="90">
        <v>849</v>
      </c>
      <c r="C137" s="90">
        <v>3111</v>
      </c>
      <c r="D137" s="29">
        <v>1320</v>
      </c>
      <c r="E137" s="30"/>
      <c r="F137" s="30">
        <v>488</v>
      </c>
      <c r="G137" s="30">
        <v>14</v>
      </c>
      <c r="H137" s="31">
        <f t="shared" si="13"/>
        <v>1822</v>
      </c>
      <c r="I137" s="95">
        <v>6.2</v>
      </c>
    </row>
    <row r="138" spans="1:9" ht="12.75">
      <c r="A138" s="94" t="s">
        <v>143</v>
      </c>
      <c r="B138" s="90">
        <v>1250</v>
      </c>
      <c r="C138" s="90">
        <v>3111</v>
      </c>
      <c r="D138" s="29">
        <v>2846</v>
      </c>
      <c r="E138" s="30"/>
      <c r="F138" s="30">
        <v>1053</v>
      </c>
      <c r="G138" s="30">
        <v>36</v>
      </c>
      <c r="H138" s="31">
        <f t="shared" si="13"/>
        <v>3935</v>
      </c>
      <c r="I138" s="32">
        <v>16</v>
      </c>
    </row>
    <row r="139" spans="1:9" ht="12.75">
      <c r="A139" s="94" t="s">
        <v>144</v>
      </c>
      <c r="B139" s="90">
        <v>1232</v>
      </c>
      <c r="C139" s="90">
        <v>3111</v>
      </c>
      <c r="D139" s="29">
        <v>2985</v>
      </c>
      <c r="E139" s="30"/>
      <c r="F139" s="30">
        <v>1104</v>
      </c>
      <c r="G139" s="30">
        <v>39</v>
      </c>
      <c r="H139" s="31">
        <f t="shared" si="13"/>
        <v>4128</v>
      </c>
      <c r="I139" s="95">
        <v>16.3</v>
      </c>
    </row>
    <row r="140" spans="1:9" ht="12.75">
      <c r="A140" s="94" t="s">
        <v>145</v>
      </c>
      <c r="B140" s="90">
        <v>847</v>
      </c>
      <c r="C140" s="90">
        <v>3111</v>
      </c>
      <c r="D140" s="29">
        <v>3094</v>
      </c>
      <c r="E140" s="30"/>
      <c r="F140" s="30">
        <v>1146</v>
      </c>
      <c r="G140" s="30">
        <v>41</v>
      </c>
      <c r="H140" s="31">
        <f t="shared" si="13"/>
        <v>4281</v>
      </c>
      <c r="I140" s="32">
        <v>17</v>
      </c>
    </row>
    <row r="141" spans="1:9" ht="12.75">
      <c r="A141" s="94" t="s">
        <v>146</v>
      </c>
      <c r="B141" s="90">
        <v>1239</v>
      </c>
      <c r="C141" s="90">
        <v>3111</v>
      </c>
      <c r="D141" s="29">
        <v>2605</v>
      </c>
      <c r="E141" s="30"/>
      <c r="F141" s="30">
        <v>963</v>
      </c>
      <c r="G141" s="30">
        <v>34</v>
      </c>
      <c r="H141" s="31">
        <f t="shared" si="13"/>
        <v>3602</v>
      </c>
      <c r="I141" s="95">
        <v>14.2</v>
      </c>
    </row>
    <row r="142" spans="1:9" ht="12.75">
      <c r="A142" s="94" t="s">
        <v>147</v>
      </c>
      <c r="B142" s="90">
        <v>1253</v>
      </c>
      <c r="C142" s="90">
        <v>3111</v>
      </c>
      <c r="D142" s="29">
        <v>2572</v>
      </c>
      <c r="E142" s="30"/>
      <c r="F142" s="30">
        <v>953</v>
      </c>
      <c r="G142" s="30">
        <v>33</v>
      </c>
      <c r="H142" s="31">
        <f t="shared" si="13"/>
        <v>3558</v>
      </c>
      <c r="I142" s="32">
        <v>14</v>
      </c>
    </row>
    <row r="143" spans="1:9" ht="12.75">
      <c r="A143" s="94" t="s">
        <v>148</v>
      </c>
      <c r="B143" s="90">
        <v>1246</v>
      </c>
      <c r="C143" s="90">
        <v>3111</v>
      </c>
      <c r="D143" s="29">
        <v>1973</v>
      </c>
      <c r="E143" s="30"/>
      <c r="F143" s="30">
        <v>731</v>
      </c>
      <c r="G143" s="30">
        <v>25</v>
      </c>
      <c r="H143" s="31">
        <f t="shared" si="13"/>
        <v>2729</v>
      </c>
      <c r="I143" s="95">
        <v>10.8</v>
      </c>
    </row>
    <row r="144" spans="1:9" ht="12.75">
      <c r="A144" s="94" t="s">
        <v>149</v>
      </c>
      <c r="B144" s="90">
        <v>850</v>
      </c>
      <c r="C144" s="90">
        <v>3111</v>
      </c>
      <c r="D144" s="29">
        <v>1916</v>
      </c>
      <c r="E144" s="30"/>
      <c r="F144" s="30">
        <v>708</v>
      </c>
      <c r="G144" s="30">
        <v>23</v>
      </c>
      <c r="H144" s="31">
        <f t="shared" si="13"/>
        <v>2647</v>
      </c>
      <c r="I144" s="95">
        <v>10.5</v>
      </c>
    </row>
    <row r="145" spans="1:9" ht="12.75">
      <c r="A145" s="79" t="s">
        <v>150</v>
      </c>
      <c r="B145" s="90"/>
      <c r="C145" s="90"/>
      <c r="D145" s="102"/>
      <c r="E145" s="103"/>
      <c r="F145" s="103"/>
      <c r="G145" s="103"/>
      <c r="H145" s="31"/>
      <c r="I145" s="104"/>
    </row>
    <row r="146" spans="1:9" ht="12.75">
      <c r="A146" s="94" t="s">
        <v>151</v>
      </c>
      <c r="B146" s="90">
        <v>1332</v>
      </c>
      <c r="C146" s="90">
        <v>3111</v>
      </c>
      <c r="D146" s="29">
        <v>1370</v>
      </c>
      <c r="E146" s="30">
        <v>3</v>
      </c>
      <c r="F146" s="30">
        <v>509</v>
      </c>
      <c r="G146" s="30">
        <v>16</v>
      </c>
      <c r="H146" s="31">
        <f>+D146+E146+F146+G146</f>
        <v>1898</v>
      </c>
      <c r="I146" s="95">
        <v>7.5</v>
      </c>
    </row>
    <row r="147" spans="1:9" ht="13.5" thickBot="1">
      <c r="A147" s="96" t="s">
        <v>152</v>
      </c>
      <c r="B147" s="97">
        <v>1333</v>
      </c>
      <c r="C147" s="98">
        <v>3111</v>
      </c>
      <c r="D147" s="36">
        <v>1660</v>
      </c>
      <c r="E147" s="37"/>
      <c r="F147" s="37">
        <v>615</v>
      </c>
      <c r="G147" s="37">
        <v>19</v>
      </c>
      <c r="H147" s="31">
        <f>+D147+E147+F147+G147</f>
        <v>2294</v>
      </c>
      <c r="I147" s="105">
        <v>9.1</v>
      </c>
    </row>
    <row r="148" spans="1:9" ht="13.5" thickBot="1">
      <c r="A148" s="39" t="s">
        <v>153</v>
      </c>
      <c r="B148" s="5"/>
      <c r="C148" s="5"/>
      <c r="D148" s="41">
        <f aca="true" t="shared" si="14" ref="D148:I148">SUM(D127:D147)</f>
        <v>50466</v>
      </c>
      <c r="E148" s="41">
        <f t="shared" si="14"/>
        <v>3</v>
      </c>
      <c r="F148" s="41">
        <f t="shared" si="14"/>
        <v>18674</v>
      </c>
      <c r="G148" s="41">
        <f t="shared" si="14"/>
        <v>626</v>
      </c>
      <c r="H148" s="59">
        <f t="shared" si="14"/>
        <v>69769</v>
      </c>
      <c r="I148" s="42">
        <f t="shared" si="14"/>
        <v>270.5</v>
      </c>
    </row>
    <row r="149" spans="1:9" ht="12.75">
      <c r="A149" s="71" t="s">
        <v>154</v>
      </c>
      <c r="B149" s="72"/>
      <c r="C149" s="72"/>
      <c r="D149" s="73"/>
      <c r="E149" s="73"/>
      <c r="F149" s="74"/>
      <c r="G149" s="74"/>
      <c r="H149" s="75"/>
      <c r="I149" s="76"/>
    </row>
    <row r="150" spans="1:9" ht="12.75">
      <c r="A150" s="89" t="s">
        <v>155</v>
      </c>
      <c r="B150" s="44">
        <v>1269</v>
      </c>
      <c r="C150" s="90">
        <v>3111</v>
      </c>
      <c r="D150" s="91">
        <v>2841</v>
      </c>
      <c r="E150" s="92">
        <v>8</v>
      </c>
      <c r="F150" s="92">
        <v>1054</v>
      </c>
      <c r="G150" s="92">
        <v>37</v>
      </c>
      <c r="H150" s="27">
        <f aca="true" t="shared" si="15" ref="H150:H157">+D150+E150+F150+G150</f>
        <v>3940</v>
      </c>
      <c r="I150" s="93">
        <v>16.4</v>
      </c>
    </row>
    <row r="151" spans="1:9" ht="12.75">
      <c r="A151" s="94" t="s">
        <v>156</v>
      </c>
      <c r="B151" s="90">
        <v>1266</v>
      </c>
      <c r="C151" s="90">
        <v>3111</v>
      </c>
      <c r="D151" s="29">
        <v>3131</v>
      </c>
      <c r="E151" s="30">
        <v>4</v>
      </c>
      <c r="F151" s="30">
        <v>1160</v>
      </c>
      <c r="G151" s="30">
        <v>41</v>
      </c>
      <c r="H151" s="31">
        <f t="shared" si="15"/>
        <v>4336</v>
      </c>
      <c r="I151" s="32">
        <v>17</v>
      </c>
    </row>
    <row r="152" spans="1:9" ht="12.75">
      <c r="A152" s="94" t="s">
        <v>157</v>
      </c>
      <c r="B152" s="90">
        <v>1268</v>
      </c>
      <c r="C152" s="90">
        <v>3111</v>
      </c>
      <c r="D152" s="29">
        <v>3070</v>
      </c>
      <c r="E152" s="30">
        <v>4</v>
      </c>
      <c r="F152" s="30">
        <v>1138</v>
      </c>
      <c r="G152" s="30">
        <v>40</v>
      </c>
      <c r="H152" s="31">
        <f t="shared" si="15"/>
        <v>4252</v>
      </c>
      <c r="I152" s="95">
        <v>16.6</v>
      </c>
    </row>
    <row r="153" spans="1:9" ht="12.75">
      <c r="A153" s="94" t="s">
        <v>158</v>
      </c>
      <c r="B153" s="90">
        <v>1264</v>
      </c>
      <c r="C153" s="90">
        <v>3111</v>
      </c>
      <c r="D153" s="29">
        <v>1888</v>
      </c>
      <c r="E153" s="30">
        <v>25</v>
      </c>
      <c r="F153" s="30">
        <v>708</v>
      </c>
      <c r="G153" s="30">
        <v>23</v>
      </c>
      <c r="H153" s="31">
        <f t="shared" si="15"/>
        <v>2644</v>
      </c>
      <c r="I153" s="95">
        <v>10.5</v>
      </c>
    </row>
    <row r="154" spans="1:9" ht="12.75">
      <c r="A154" s="94" t="s">
        <v>159</v>
      </c>
      <c r="B154" s="90">
        <v>1267</v>
      </c>
      <c r="C154" s="90">
        <v>3111</v>
      </c>
      <c r="D154" s="29">
        <v>2605</v>
      </c>
      <c r="E154" s="30">
        <v>4</v>
      </c>
      <c r="F154" s="30">
        <v>966</v>
      </c>
      <c r="G154" s="30">
        <v>33</v>
      </c>
      <c r="H154" s="31">
        <f t="shared" si="15"/>
        <v>3608</v>
      </c>
      <c r="I154" s="95">
        <v>13.6</v>
      </c>
    </row>
    <row r="155" spans="1:9" ht="12.75">
      <c r="A155" s="94" t="s">
        <v>160</v>
      </c>
      <c r="B155" s="90">
        <v>1263</v>
      </c>
      <c r="C155" s="90">
        <v>3111</v>
      </c>
      <c r="D155" s="29">
        <v>1343</v>
      </c>
      <c r="E155" s="30">
        <v>4</v>
      </c>
      <c r="F155" s="30">
        <v>499</v>
      </c>
      <c r="G155" s="30">
        <v>16</v>
      </c>
      <c r="H155" s="31">
        <f t="shared" si="15"/>
        <v>1862</v>
      </c>
      <c r="I155" s="32">
        <v>7</v>
      </c>
    </row>
    <row r="156" spans="1:9" ht="12.75">
      <c r="A156" s="94" t="s">
        <v>161</v>
      </c>
      <c r="B156" s="90">
        <v>1262</v>
      </c>
      <c r="C156" s="90">
        <v>3111</v>
      </c>
      <c r="D156" s="29">
        <v>4312</v>
      </c>
      <c r="E156" s="30">
        <v>2</v>
      </c>
      <c r="F156" s="30">
        <v>1597</v>
      </c>
      <c r="G156" s="30">
        <v>58</v>
      </c>
      <c r="H156" s="31">
        <f t="shared" si="15"/>
        <v>5969</v>
      </c>
      <c r="I156" s="95">
        <v>23.1</v>
      </c>
    </row>
    <row r="157" spans="1:9" ht="13.5" thickBot="1">
      <c r="A157" s="112" t="s">
        <v>162</v>
      </c>
      <c r="B157" s="98">
        <v>1265</v>
      </c>
      <c r="C157" s="98">
        <v>3111</v>
      </c>
      <c r="D157" s="99">
        <v>3123</v>
      </c>
      <c r="E157" s="100">
        <v>4</v>
      </c>
      <c r="F157" s="100">
        <v>1157</v>
      </c>
      <c r="G157" s="100">
        <v>41</v>
      </c>
      <c r="H157" s="31">
        <f t="shared" si="15"/>
        <v>4325</v>
      </c>
      <c r="I157" s="105">
        <v>16.8</v>
      </c>
    </row>
    <row r="158" spans="1:9" ht="13.5" thickBot="1">
      <c r="A158" s="85" t="s">
        <v>163</v>
      </c>
      <c r="B158" s="113"/>
      <c r="C158" s="113"/>
      <c r="D158" s="114">
        <f aca="true" t="shared" si="16" ref="D158:I158">SUM(D150:D157)</f>
        <v>22313</v>
      </c>
      <c r="E158" s="86">
        <f t="shared" si="16"/>
        <v>55</v>
      </c>
      <c r="F158" s="86">
        <f t="shared" si="16"/>
        <v>8279</v>
      </c>
      <c r="G158" s="86">
        <f t="shared" si="16"/>
        <v>289</v>
      </c>
      <c r="H158" s="87">
        <f t="shared" si="16"/>
        <v>30936</v>
      </c>
      <c r="I158" s="88">
        <f t="shared" si="16"/>
        <v>120.99999999999999</v>
      </c>
    </row>
    <row r="159" spans="1:9" ht="12.75">
      <c r="A159" s="43" t="s">
        <v>164</v>
      </c>
      <c r="B159" s="44"/>
      <c r="C159" s="44"/>
      <c r="D159" s="115"/>
      <c r="E159" s="45"/>
      <c r="F159" s="46"/>
      <c r="G159" s="46"/>
      <c r="H159" s="47"/>
      <c r="I159" s="48"/>
    </row>
    <row r="160" spans="1:9" s="53" customFormat="1" ht="12.75">
      <c r="A160" s="60" t="s">
        <v>165</v>
      </c>
      <c r="B160" s="61">
        <v>1274</v>
      </c>
      <c r="C160" s="61">
        <v>3111</v>
      </c>
      <c r="D160" s="65">
        <v>1372</v>
      </c>
      <c r="E160" s="51">
        <v>10</v>
      </c>
      <c r="F160" s="51">
        <v>512</v>
      </c>
      <c r="G160" s="51">
        <v>17</v>
      </c>
      <c r="H160" s="31">
        <f aca="true" t="shared" si="17" ref="H160:H180">+D160+E160+F160+G160</f>
        <v>1911</v>
      </c>
      <c r="I160" s="52">
        <v>7.7</v>
      </c>
    </row>
    <row r="161" spans="1:9" s="53" customFormat="1" ht="12.75">
      <c r="A161" s="60" t="s">
        <v>166</v>
      </c>
      <c r="B161" s="61">
        <v>1286</v>
      </c>
      <c r="C161" s="61">
        <v>3111</v>
      </c>
      <c r="D161" s="65">
        <v>2478</v>
      </c>
      <c r="E161" s="51">
        <v>0</v>
      </c>
      <c r="F161" s="51">
        <v>917</v>
      </c>
      <c r="G161" s="51">
        <v>29</v>
      </c>
      <c r="H161" s="31">
        <f t="shared" si="17"/>
        <v>3424</v>
      </c>
      <c r="I161" s="52">
        <v>13.6</v>
      </c>
    </row>
    <row r="162" spans="1:9" s="53" customFormat="1" ht="12.75">
      <c r="A162" s="60" t="s">
        <v>167</v>
      </c>
      <c r="B162" s="61">
        <v>1273</v>
      </c>
      <c r="C162" s="61">
        <v>3111</v>
      </c>
      <c r="D162" s="65">
        <v>2452</v>
      </c>
      <c r="E162" s="51">
        <v>0</v>
      </c>
      <c r="F162" s="51">
        <v>907</v>
      </c>
      <c r="G162" s="51">
        <v>32</v>
      </c>
      <c r="H162" s="31">
        <f t="shared" si="17"/>
        <v>3391</v>
      </c>
      <c r="I162" s="52">
        <v>13.4</v>
      </c>
    </row>
    <row r="163" spans="1:9" s="53" customFormat="1" ht="12.75">
      <c r="A163" s="60" t="s">
        <v>168</v>
      </c>
      <c r="B163" s="61">
        <v>853</v>
      </c>
      <c r="C163" s="61">
        <v>3111</v>
      </c>
      <c r="D163" s="65">
        <v>1729</v>
      </c>
      <c r="E163" s="51">
        <v>0</v>
      </c>
      <c r="F163" s="51">
        <v>640</v>
      </c>
      <c r="G163" s="51">
        <v>21</v>
      </c>
      <c r="H163" s="31">
        <f t="shared" si="17"/>
        <v>2390</v>
      </c>
      <c r="I163" s="52">
        <v>9.5</v>
      </c>
    </row>
    <row r="164" spans="1:9" s="53" customFormat="1" ht="12.75">
      <c r="A164" s="60" t="s">
        <v>169</v>
      </c>
      <c r="B164" s="61">
        <v>1280</v>
      </c>
      <c r="C164" s="61">
        <v>3111</v>
      </c>
      <c r="D164" s="65">
        <v>5796</v>
      </c>
      <c r="E164" s="51">
        <v>66</v>
      </c>
      <c r="F164" s="51">
        <v>2168</v>
      </c>
      <c r="G164" s="51">
        <v>75</v>
      </c>
      <c r="H164" s="31">
        <f t="shared" si="17"/>
        <v>8105</v>
      </c>
      <c r="I164" s="52">
        <v>31.7</v>
      </c>
    </row>
    <row r="165" spans="1:9" s="53" customFormat="1" ht="12.75">
      <c r="A165" s="60" t="s">
        <v>170</v>
      </c>
      <c r="B165" s="61">
        <v>1275</v>
      </c>
      <c r="C165" s="61">
        <v>3111</v>
      </c>
      <c r="D165" s="65">
        <v>2907</v>
      </c>
      <c r="E165" s="51">
        <v>21</v>
      </c>
      <c r="F165" s="51">
        <v>1083</v>
      </c>
      <c r="G165" s="51">
        <v>39</v>
      </c>
      <c r="H165" s="31">
        <f t="shared" si="17"/>
        <v>4050</v>
      </c>
      <c r="I165" s="52">
        <v>16</v>
      </c>
    </row>
    <row r="166" spans="1:9" s="53" customFormat="1" ht="12.75">
      <c r="A166" s="60" t="s">
        <v>171</v>
      </c>
      <c r="B166" s="61">
        <v>854</v>
      </c>
      <c r="C166" s="61">
        <v>3111</v>
      </c>
      <c r="D166" s="65">
        <v>2852</v>
      </c>
      <c r="E166" s="51">
        <v>0</v>
      </c>
      <c r="F166" s="51">
        <v>1055</v>
      </c>
      <c r="G166" s="51">
        <v>30</v>
      </c>
      <c r="H166" s="31">
        <f t="shared" si="17"/>
        <v>3937</v>
      </c>
      <c r="I166" s="52">
        <v>14.6</v>
      </c>
    </row>
    <row r="167" spans="1:9" s="53" customFormat="1" ht="12.75">
      <c r="A167" s="60" t="s">
        <v>172</v>
      </c>
      <c r="B167" s="61">
        <v>1290</v>
      </c>
      <c r="C167" s="61">
        <v>3111</v>
      </c>
      <c r="D167" s="65">
        <v>1974</v>
      </c>
      <c r="E167" s="51">
        <v>22</v>
      </c>
      <c r="F167" s="51">
        <v>738</v>
      </c>
      <c r="G167" s="51">
        <v>24</v>
      </c>
      <c r="H167" s="31">
        <f t="shared" si="17"/>
        <v>2758</v>
      </c>
      <c r="I167" s="52">
        <v>10.7</v>
      </c>
    </row>
    <row r="168" spans="1:9" s="53" customFormat="1" ht="12.75">
      <c r="A168" s="60" t="s">
        <v>173</v>
      </c>
      <c r="B168" s="61">
        <v>855</v>
      </c>
      <c r="C168" s="61">
        <v>3111</v>
      </c>
      <c r="D168" s="65">
        <v>1906</v>
      </c>
      <c r="E168" s="51">
        <v>22</v>
      </c>
      <c r="F168" s="51">
        <v>713</v>
      </c>
      <c r="G168" s="51">
        <v>24</v>
      </c>
      <c r="H168" s="31">
        <f t="shared" si="17"/>
        <v>2665</v>
      </c>
      <c r="I168" s="52">
        <v>10.8</v>
      </c>
    </row>
    <row r="169" spans="1:9" s="53" customFormat="1" ht="12.75">
      <c r="A169" s="60" t="s">
        <v>174</v>
      </c>
      <c r="B169" s="61">
        <v>1292</v>
      </c>
      <c r="C169" s="61">
        <v>3111</v>
      </c>
      <c r="D169" s="65">
        <v>4756</v>
      </c>
      <c r="E169" s="51">
        <v>61</v>
      </c>
      <c r="F169" s="51">
        <v>1782</v>
      </c>
      <c r="G169" s="51">
        <v>62</v>
      </c>
      <c r="H169" s="31">
        <f t="shared" si="17"/>
        <v>6661</v>
      </c>
      <c r="I169" s="52">
        <v>26.5</v>
      </c>
    </row>
    <row r="170" spans="1:9" s="53" customFormat="1" ht="12.75">
      <c r="A170" s="60" t="s">
        <v>175</v>
      </c>
      <c r="B170" s="61">
        <v>1276</v>
      </c>
      <c r="C170" s="61">
        <v>3111</v>
      </c>
      <c r="D170" s="65">
        <v>2505</v>
      </c>
      <c r="E170" s="51">
        <v>30</v>
      </c>
      <c r="F170" s="51">
        <v>938</v>
      </c>
      <c r="G170" s="51">
        <v>33</v>
      </c>
      <c r="H170" s="31">
        <f t="shared" si="17"/>
        <v>3506</v>
      </c>
      <c r="I170" s="52">
        <v>13.6</v>
      </c>
    </row>
    <row r="171" spans="1:9" s="53" customFormat="1" ht="12.75">
      <c r="A171" s="60" t="s">
        <v>176</v>
      </c>
      <c r="B171" s="61">
        <v>1284</v>
      </c>
      <c r="C171" s="61">
        <v>3111</v>
      </c>
      <c r="D171" s="51">
        <v>3821</v>
      </c>
      <c r="E171" s="51">
        <v>30</v>
      </c>
      <c r="F171" s="51">
        <v>1425</v>
      </c>
      <c r="G171" s="51">
        <v>46</v>
      </c>
      <c r="H171" s="31">
        <f t="shared" si="17"/>
        <v>5322</v>
      </c>
      <c r="I171" s="52">
        <v>21.3</v>
      </c>
    </row>
    <row r="172" spans="1:9" s="53" customFormat="1" ht="12.75">
      <c r="A172" s="60" t="s">
        <v>177</v>
      </c>
      <c r="B172" s="61">
        <v>1281</v>
      </c>
      <c r="C172" s="61">
        <v>3111</v>
      </c>
      <c r="D172" s="51">
        <v>2377</v>
      </c>
      <c r="E172" s="51">
        <v>0</v>
      </c>
      <c r="F172" s="51">
        <v>880</v>
      </c>
      <c r="G172" s="51">
        <v>30</v>
      </c>
      <c r="H172" s="31">
        <f t="shared" si="17"/>
        <v>3287</v>
      </c>
      <c r="I172" s="52">
        <v>13.2</v>
      </c>
    </row>
    <row r="173" spans="1:9" s="53" customFormat="1" ht="12.75">
      <c r="A173" s="60" t="s">
        <v>178</v>
      </c>
      <c r="B173" s="61">
        <v>1291</v>
      </c>
      <c r="C173" s="61">
        <v>3111</v>
      </c>
      <c r="D173" s="51">
        <v>2290</v>
      </c>
      <c r="E173" s="51">
        <v>0</v>
      </c>
      <c r="F173" s="51">
        <v>847</v>
      </c>
      <c r="G173" s="51">
        <v>30</v>
      </c>
      <c r="H173" s="31">
        <f t="shared" si="17"/>
        <v>3167</v>
      </c>
      <c r="I173" s="52">
        <v>13</v>
      </c>
    </row>
    <row r="174" spans="1:9" s="53" customFormat="1" ht="12.75">
      <c r="A174" s="60" t="s">
        <v>179</v>
      </c>
      <c r="B174" s="61">
        <v>1287</v>
      </c>
      <c r="C174" s="61">
        <v>3111</v>
      </c>
      <c r="D174" s="51">
        <v>2317</v>
      </c>
      <c r="E174" s="51">
        <v>20</v>
      </c>
      <c r="F174" s="51">
        <v>864</v>
      </c>
      <c r="G174" s="51">
        <v>30</v>
      </c>
      <c r="H174" s="31">
        <f t="shared" si="17"/>
        <v>3231</v>
      </c>
      <c r="I174" s="52">
        <v>12.7</v>
      </c>
    </row>
    <row r="175" spans="1:9" s="53" customFormat="1" ht="12.75">
      <c r="A175" s="60" t="s">
        <v>180</v>
      </c>
      <c r="B175" s="61">
        <v>1277</v>
      </c>
      <c r="C175" s="61">
        <v>3111</v>
      </c>
      <c r="D175" s="51">
        <v>2412</v>
      </c>
      <c r="E175" s="51">
        <v>32</v>
      </c>
      <c r="F175" s="51">
        <v>905</v>
      </c>
      <c r="G175" s="51">
        <v>29</v>
      </c>
      <c r="H175" s="31">
        <f t="shared" si="17"/>
        <v>3378</v>
      </c>
      <c r="I175" s="52">
        <v>12.9</v>
      </c>
    </row>
    <row r="176" spans="1:9" s="53" customFormat="1" ht="12.75">
      <c r="A176" s="60" t="s">
        <v>181</v>
      </c>
      <c r="B176" s="61">
        <v>1282</v>
      </c>
      <c r="C176" s="61">
        <v>3111</v>
      </c>
      <c r="D176" s="51">
        <v>1857</v>
      </c>
      <c r="E176" s="51">
        <v>8</v>
      </c>
      <c r="F176" s="51">
        <v>690</v>
      </c>
      <c r="G176" s="51">
        <v>22</v>
      </c>
      <c r="H176" s="31">
        <f t="shared" si="17"/>
        <v>2577</v>
      </c>
      <c r="I176" s="52">
        <v>9.5</v>
      </c>
    </row>
    <row r="177" spans="1:9" s="53" customFormat="1" ht="12.75">
      <c r="A177" s="60" t="s">
        <v>182</v>
      </c>
      <c r="B177" s="61">
        <v>1289</v>
      </c>
      <c r="C177" s="61">
        <v>3111</v>
      </c>
      <c r="D177" s="51">
        <v>2385</v>
      </c>
      <c r="E177" s="51">
        <v>30</v>
      </c>
      <c r="F177" s="51">
        <v>893</v>
      </c>
      <c r="G177" s="51">
        <v>31</v>
      </c>
      <c r="H177" s="31">
        <f t="shared" si="17"/>
        <v>3339</v>
      </c>
      <c r="I177" s="52">
        <v>13.3</v>
      </c>
    </row>
    <row r="178" spans="1:9" s="53" customFormat="1" ht="12.75">
      <c r="A178" s="60" t="s">
        <v>183</v>
      </c>
      <c r="B178" s="61">
        <v>1285</v>
      </c>
      <c r="C178" s="61">
        <v>3111</v>
      </c>
      <c r="D178" s="51">
        <v>2147</v>
      </c>
      <c r="E178" s="51">
        <v>35</v>
      </c>
      <c r="F178" s="51">
        <v>806</v>
      </c>
      <c r="G178" s="51">
        <v>27</v>
      </c>
      <c r="H178" s="31">
        <f t="shared" si="17"/>
        <v>3015</v>
      </c>
      <c r="I178" s="52">
        <v>11.9</v>
      </c>
    </row>
    <row r="179" spans="1:9" s="53" customFormat="1" ht="12.75">
      <c r="A179" s="60" t="s">
        <v>184</v>
      </c>
      <c r="B179" s="61">
        <v>852</v>
      </c>
      <c r="C179" s="61">
        <v>3111</v>
      </c>
      <c r="D179" s="51">
        <v>2514</v>
      </c>
      <c r="E179" s="51">
        <v>30</v>
      </c>
      <c r="F179" s="51">
        <v>941</v>
      </c>
      <c r="G179" s="51">
        <v>33</v>
      </c>
      <c r="H179" s="31">
        <f t="shared" si="17"/>
        <v>3518</v>
      </c>
      <c r="I179" s="52">
        <v>13.9</v>
      </c>
    </row>
    <row r="180" spans="1:9" s="53" customFormat="1" ht="13.5" thickBot="1">
      <c r="A180" s="66" t="s">
        <v>185</v>
      </c>
      <c r="B180" s="67">
        <v>1278</v>
      </c>
      <c r="C180" s="67">
        <v>3111</v>
      </c>
      <c r="D180" s="56">
        <v>2606</v>
      </c>
      <c r="E180" s="56">
        <v>0</v>
      </c>
      <c r="F180" s="56">
        <v>964</v>
      </c>
      <c r="G180" s="56">
        <v>34</v>
      </c>
      <c r="H180" s="57">
        <f t="shared" si="17"/>
        <v>3604</v>
      </c>
      <c r="I180" s="58">
        <v>14.2</v>
      </c>
    </row>
    <row r="181" spans="1:9" s="53" customFormat="1" ht="13.5" thickBot="1">
      <c r="A181" s="39" t="s">
        <v>186</v>
      </c>
      <c r="B181" s="116"/>
      <c r="C181" s="116"/>
      <c r="D181" s="41">
        <f aca="true" t="shared" si="18" ref="D181:I181">SUM(D160:D180)</f>
        <v>55453</v>
      </c>
      <c r="E181" s="41">
        <f t="shared" si="18"/>
        <v>417</v>
      </c>
      <c r="F181" s="41">
        <f t="shared" si="18"/>
        <v>20668</v>
      </c>
      <c r="G181" s="41">
        <f t="shared" si="18"/>
        <v>698</v>
      </c>
      <c r="H181" s="59">
        <f t="shared" si="18"/>
        <v>77236</v>
      </c>
      <c r="I181" s="42">
        <f t="shared" si="18"/>
        <v>303.99999999999994</v>
      </c>
    </row>
    <row r="182" spans="1:9" ht="12.75">
      <c r="A182" s="43" t="s">
        <v>187</v>
      </c>
      <c r="B182" s="44"/>
      <c r="C182" s="44"/>
      <c r="D182" s="45"/>
      <c r="E182" s="45"/>
      <c r="F182" s="46"/>
      <c r="G182" s="46"/>
      <c r="H182" s="47"/>
      <c r="I182" s="48"/>
    </row>
    <row r="183" spans="1:9" s="53" customFormat="1" ht="12.75">
      <c r="A183" s="60" t="s">
        <v>188</v>
      </c>
      <c r="B183" s="61">
        <v>860</v>
      </c>
      <c r="C183" s="61">
        <v>3111</v>
      </c>
      <c r="D183" s="51">
        <v>5332</v>
      </c>
      <c r="E183" s="51">
        <v>0</v>
      </c>
      <c r="F183" s="51">
        <v>1974</v>
      </c>
      <c r="G183" s="51">
        <v>71</v>
      </c>
      <c r="H183" s="117">
        <f aca="true" t="shared" si="19" ref="H183:H197">+D183+E183+F183+G183</f>
        <v>7377</v>
      </c>
      <c r="I183" s="52">
        <v>29.3</v>
      </c>
    </row>
    <row r="184" spans="1:9" s="53" customFormat="1" ht="12.75">
      <c r="A184" s="60" t="s">
        <v>189</v>
      </c>
      <c r="B184" s="61">
        <v>872</v>
      </c>
      <c r="C184" s="61">
        <v>3111</v>
      </c>
      <c r="D184" s="51">
        <v>2470</v>
      </c>
      <c r="E184" s="51">
        <v>0</v>
      </c>
      <c r="F184" s="51">
        <v>914</v>
      </c>
      <c r="G184" s="51">
        <v>31</v>
      </c>
      <c r="H184" s="117">
        <f t="shared" si="19"/>
        <v>3415</v>
      </c>
      <c r="I184" s="52">
        <v>13.4</v>
      </c>
    </row>
    <row r="185" spans="1:9" s="53" customFormat="1" ht="12.75">
      <c r="A185" s="60" t="s">
        <v>190</v>
      </c>
      <c r="B185" s="61">
        <v>873</v>
      </c>
      <c r="C185" s="61">
        <v>3111</v>
      </c>
      <c r="D185" s="51">
        <v>2738</v>
      </c>
      <c r="E185" s="51">
        <v>0</v>
      </c>
      <c r="F185" s="51">
        <v>1014</v>
      </c>
      <c r="G185" s="51">
        <v>35</v>
      </c>
      <c r="H185" s="117">
        <f t="shared" si="19"/>
        <v>3787</v>
      </c>
      <c r="I185" s="52">
        <v>14.9</v>
      </c>
    </row>
    <row r="186" spans="1:9" s="53" customFormat="1" ht="12.75">
      <c r="A186" s="60" t="s">
        <v>191</v>
      </c>
      <c r="B186" s="61">
        <v>861</v>
      </c>
      <c r="C186" s="61">
        <v>3111</v>
      </c>
      <c r="D186" s="51">
        <v>4672</v>
      </c>
      <c r="E186" s="51">
        <v>0</v>
      </c>
      <c r="F186" s="51">
        <v>1730</v>
      </c>
      <c r="G186" s="51">
        <v>60</v>
      </c>
      <c r="H186" s="117">
        <f t="shared" si="19"/>
        <v>6462</v>
      </c>
      <c r="I186" s="52">
        <v>25.4</v>
      </c>
    </row>
    <row r="187" spans="1:9" s="53" customFormat="1" ht="12.75">
      <c r="A187" s="60" t="s">
        <v>192</v>
      </c>
      <c r="B187" s="61">
        <v>868</v>
      </c>
      <c r="C187" s="61">
        <v>3111</v>
      </c>
      <c r="D187" s="51">
        <v>2531</v>
      </c>
      <c r="E187" s="51">
        <v>8</v>
      </c>
      <c r="F187" s="51">
        <v>939</v>
      </c>
      <c r="G187" s="51">
        <v>33</v>
      </c>
      <c r="H187" s="117">
        <f t="shared" si="19"/>
        <v>3511</v>
      </c>
      <c r="I187" s="52">
        <v>13.8</v>
      </c>
    </row>
    <row r="188" spans="1:9" s="53" customFormat="1" ht="12.75">
      <c r="A188" s="60" t="s">
        <v>193</v>
      </c>
      <c r="B188" s="61">
        <v>859</v>
      </c>
      <c r="C188" s="61">
        <v>3111</v>
      </c>
      <c r="D188" s="51">
        <v>2734</v>
      </c>
      <c r="E188" s="51">
        <v>0</v>
      </c>
      <c r="F188" s="51">
        <v>1013</v>
      </c>
      <c r="G188" s="51">
        <v>35</v>
      </c>
      <c r="H188" s="117">
        <f t="shared" si="19"/>
        <v>3782</v>
      </c>
      <c r="I188" s="52">
        <v>14.4</v>
      </c>
    </row>
    <row r="189" spans="1:9" s="53" customFormat="1" ht="12.75">
      <c r="A189" s="60" t="s">
        <v>194</v>
      </c>
      <c r="B189" s="61">
        <v>874</v>
      </c>
      <c r="C189" s="61">
        <v>3111</v>
      </c>
      <c r="D189" s="51">
        <v>2430</v>
      </c>
      <c r="E189" s="51">
        <v>0</v>
      </c>
      <c r="F189" s="51">
        <v>898</v>
      </c>
      <c r="G189" s="51">
        <v>31</v>
      </c>
      <c r="H189" s="117">
        <f t="shared" si="19"/>
        <v>3359</v>
      </c>
      <c r="I189" s="52">
        <v>13.2</v>
      </c>
    </row>
    <row r="190" spans="1:9" s="53" customFormat="1" ht="12.75">
      <c r="A190" s="60" t="s">
        <v>195</v>
      </c>
      <c r="B190" s="61">
        <v>875</v>
      </c>
      <c r="C190" s="61">
        <v>3111</v>
      </c>
      <c r="D190" s="51">
        <v>2751</v>
      </c>
      <c r="E190" s="51">
        <v>0</v>
      </c>
      <c r="F190" s="51">
        <v>1018</v>
      </c>
      <c r="G190" s="51">
        <v>36</v>
      </c>
      <c r="H190" s="117">
        <f t="shared" si="19"/>
        <v>3805</v>
      </c>
      <c r="I190" s="52">
        <v>15.3</v>
      </c>
    </row>
    <row r="191" spans="1:9" s="53" customFormat="1" ht="12.75">
      <c r="A191" s="60" t="s">
        <v>196</v>
      </c>
      <c r="B191" s="61">
        <v>866</v>
      </c>
      <c r="C191" s="61">
        <v>3111</v>
      </c>
      <c r="D191" s="51">
        <v>4148</v>
      </c>
      <c r="E191" s="51">
        <v>30</v>
      </c>
      <c r="F191" s="51">
        <v>1546</v>
      </c>
      <c r="G191" s="51">
        <v>53</v>
      </c>
      <c r="H191" s="117">
        <f t="shared" si="19"/>
        <v>5777</v>
      </c>
      <c r="I191" s="52">
        <v>22.8</v>
      </c>
    </row>
    <row r="192" spans="1:9" s="53" customFormat="1" ht="12.75">
      <c r="A192" s="60" t="s">
        <v>197</v>
      </c>
      <c r="B192" s="61">
        <v>869</v>
      </c>
      <c r="C192" s="61">
        <v>3111</v>
      </c>
      <c r="D192" s="51">
        <v>2712</v>
      </c>
      <c r="E192" s="51">
        <v>0</v>
      </c>
      <c r="F192" s="51">
        <v>1004</v>
      </c>
      <c r="G192" s="51">
        <v>35</v>
      </c>
      <c r="H192" s="118">
        <f t="shared" si="19"/>
        <v>3751</v>
      </c>
      <c r="I192" s="52">
        <v>14.8</v>
      </c>
    </row>
    <row r="193" spans="1:9" s="53" customFormat="1" ht="12.75">
      <c r="A193" s="60" t="s">
        <v>198</v>
      </c>
      <c r="B193" s="61">
        <v>865</v>
      </c>
      <c r="C193" s="61">
        <v>3111</v>
      </c>
      <c r="D193" s="51">
        <v>2726</v>
      </c>
      <c r="E193" s="51">
        <v>0</v>
      </c>
      <c r="F193" s="51">
        <v>1010</v>
      </c>
      <c r="G193" s="51">
        <v>36</v>
      </c>
      <c r="H193" s="117">
        <f t="shared" si="19"/>
        <v>3772</v>
      </c>
      <c r="I193" s="52">
        <v>14.9</v>
      </c>
    </row>
    <row r="194" spans="1:9" s="53" customFormat="1" ht="12.75">
      <c r="A194" s="60" t="s">
        <v>199</v>
      </c>
      <c r="B194" s="61">
        <v>864</v>
      </c>
      <c r="C194" s="61">
        <v>3111</v>
      </c>
      <c r="D194" s="51">
        <v>1525</v>
      </c>
      <c r="E194" s="51">
        <v>75</v>
      </c>
      <c r="F194" s="51">
        <v>590</v>
      </c>
      <c r="G194" s="51">
        <v>18</v>
      </c>
      <c r="H194" s="117">
        <f t="shared" si="19"/>
        <v>2208</v>
      </c>
      <c r="I194" s="52">
        <v>8.7</v>
      </c>
    </row>
    <row r="195" spans="1:9" s="53" customFormat="1" ht="12.75">
      <c r="A195" s="60" t="s">
        <v>200</v>
      </c>
      <c r="B195" s="61">
        <v>858</v>
      </c>
      <c r="C195" s="61">
        <v>3111</v>
      </c>
      <c r="D195" s="51">
        <v>2815</v>
      </c>
      <c r="E195" s="51">
        <v>0</v>
      </c>
      <c r="F195" s="51">
        <v>1043</v>
      </c>
      <c r="G195" s="51">
        <v>36</v>
      </c>
      <c r="H195" s="117">
        <f t="shared" si="19"/>
        <v>3894</v>
      </c>
      <c r="I195" s="52">
        <v>15.4</v>
      </c>
    </row>
    <row r="196" spans="1:9" s="53" customFormat="1" ht="12.75">
      <c r="A196" s="60" t="s">
        <v>201</v>
      </c>
      <c r="B196" s="61">
        <v>857</v>
      </c>
      <c r="C196" s="61">
        <v>3111</v>
      </c>
      <c r="D196" s="51">
        <v>4846</v>
      </c>
      <c r="E196" s="51">
        <v>0</v>
      </c>
      <c r="F196" s="51">
        <v>1795</v>
      </c>
      <c r="G196" s="51">
        <v>62</v>
      </c>
      <c r="H196" s="117">
        <f t="shared" si="19"/>
        <v>6703</v>
      </c>
      <c r="I196" s="52">
        <v>26.4</v>
      </c>
    </row>
    <row r="197" spans="1:9" s="53" customFormat="1" ht="12.75">
      <c r="A197" s="60" t="s">
        <v>202</v>
      </c>
      <c r="B197" s="61">
        <v>867</v>
      </c>
      <c r="C197" s="61">
        <v>3111</v>
      </c>
      <c r="D197" s="51">
        <v>2751</v>
      </c>
      <c r="E197" s="51">
        <v>0</v>
      </c>
      <c r="F197" s="51">
        <v>1018</v>
      </c>
      <c r="G197" s="51">
        <v>36</v>
      </c>
      <c r="H197" s="117">
        <f t="shared" si="19"/>
        <v>3805</v>
      </c>
      <c r="I197" s="52">
        <v>15</v>
      </c>
    </row>
    <row r="198" spans="1:9" s="53" customFormat="1" ht="12.75">
      <c r="A198" s="79" t="s">
        <v>203</v>
      </c>
      <c r="B198" s="61"/>
      <c r="C198" s="61"/>
      <c r="D198" s="119"/>
      <c r="E198" s="51"/>
      <c r="F198" s="51"/>
      <c r="G198" s="51"/>
      <c r="H198" s="117"/>
      <c r="I198" s="52"/>
    </row>
    <row r="199" spans="1:9" s="53" customFormat="1" ht="13.5" thickBot="1">
      <c r="A199" s="66" t="s">
        <v>204</v>
      </c>
      <c r="B199" s="67">
        <v>1315</v>
      </c>
      <c r="C199" s="67">
        <v>3111</v>
      </c>
      <c r="D199" s="56">
        <v>1500</v>
      </c>
      <c r="E199" s="56">
        <v>21</v>
      </c>
      <c r="F199" s="56">
        <v>562</v>
      </c>
      <c r="G199" s="56">
        <v>14</v>
      </c>
      <c r="H199" s="117">
        <f>+D199+E199+F199+G199</f>
        <v>2097</v>
      </c>
      <c r="I199" s="58">
        <v>8.3</v>
      </c>
    </row>
    <row r="200" spans="1:9" s="53" customFormat="1" ht="13.5" thickBot="1">
      <c r="A200" s="39" t="s">
        <v>205</v>
      </c>
      <c r="B200" s="116"/>
      <c r="C200" s="116"/>
      <c r="D200" s="41">
        <f aca="true" t="shared" si="20" ref="D200:I200">SUM(D183:D199)</f>
        <v>48681</v>
      </c>
      <c r="E200" s="41">
        <f t="shared" si="20"/>
        <v>134</v>
      </c>
      <c r="F200" s="41">
        <f t="shared" si="20"/>
        <v>18068</v>
      </c>
      <c r="G200" s="41">
        <f t="shared" si="20"/>
        <v>622</v>
      </c>
      <c r="H200" s="59">
        <f t="shared" si="20"/>
        <v>67505</v>
      </c>
      <c r="I200" s="42">
        <f t="shared" si="20"/>
        <v>266.00000000000006</v>
      </c>
    </row>
    <row r="201" spans="1:9" ht="13.5" thickBot="1">
      <c r="A201" s="120"/>
      <c r="B201" s="121"/>
      <c r="C201" s="121"/>
      <c r="D201" s="122"/>
      <c r="E201" s="122"/>
      <c r="F201" s="123"/>
      <c r="G201" s="123"/>
      <c r="H201" s="123"/>
      <c r="I201" s="124"/>
    </row>
    <row r="202" spans="1:9" ht="12.75">
      <c r="A202" s="71" t="s">
        <v>206</v>
      </c>
      <c r="B202" s="72"/>
      <c r="C202" s="72"/>
      <c r="D202" s="73"/>
      <c r="E202" s="73"/>
      <c r="F202" s="74"/>
      <c r="G202" s="74"/>
      <c r="H202" s="75"/>
      <c r="I202" s="76"/>
    </row>
    <row r="203" spans="1:9" s="53" customFormat="1" ht="12.75">
      <c r="A203" s="60" t="s">
        <v>207</v>
      </c>
      <c r="B203" s="61">
        <v>876</v>
      </c>
      <c r="C203" s="61">
        <v>3111</v>
      </c>
      <c r="D203" s="51">
        <v>1491</v>
      </c>
      <c r="E203" s="51">
        <v>0</v>
      </c>
      <c r="F203" s="51">
        <v>553</v>
      </c>
      <c r="G203" s="51">
        <v>17</v>
      </c>
      <c r="H203" s="31">
        <f aca="true" t="shared" si="21" ref="H203:H214">+D203+E203+F203+G203</f>
        <v>2061</v>
      </c>
      <c r="I203" s="52">
        <v>8.3</v>
      </c>
    </row>
    <row r="204" spans="1:9" s="53" customFormat="1" ht="12.75">
      <c r="A204" s="60" t="s">
        <v>208</v>
      </c>
      <c r="B204" s="61">
        <v>887</v>
      </c>
      <c r="C204" s="61">
        <v>3111</v>
      </c>
      <c r="D204" s="51">
        <v>2251</v>
      </c>
      <c r="E204" s="51">
        <v>3</v>
      </c>
      <c r="F204" s="51">
        <v>834</v>
      </c>
      <c r="G204" s="51">
        <v>29</v>
      </c>
      <c r="H204" s="31">
        <f t="shared" si="21"/>
        <v>3117</v>
      </c>
      <c r="I204" s="52">
        <v>12.6</v>
      </c>
    </row>
    <row r="205" spans="1:9" s="53" customFormat="1" ht="12.75">
      <c r="A205" s="60" t="s">
        <v>209</v>
      </c>
      <c r="B205" s="61">
        <v>879</v>
      </c>
      <c r="C205" s="61">
        <v>3111</v>
      </c>
      <c r="D205" s="51">
        <v>2706</v>
      </c>
      <c r="E205" s="51">
        <v>20</v>
      </c>
      <c r="F205" s="51">
        <v>1008</v>
      </c>
      <c r="G205" s="51">
        <v>36</v>
      </c>
      <c r="H205" s="31">
        <f t="shared" si="21"/>
        <v>3770</v>
      </c>
      <c r="I205" s="52">
        <v>14.9</v>
      </c>
    </row>
    <row r="206" spans="1:9" s="53" customFormat="1" ht="12.75">
      <c r="A206" s="60" t="s">
        <v>210</v>
      </c>
      <c r="B206" s="61">
        <v>885</v>
      </c>
      <c r="C206" s="61">
        <v>3111</v>
      </c>
      <c r="D206" s="51">
        <v>2663</v>
      </c>
      <c r="E206" s="51">
        <v>0</v>
      </c>
      <c r="F206" s="51">
        <v>986</v>
      </c>
      <c r="G206" s="51">
        <v>35</v>
      </c>
      <c r="H206" s="31">
        <f t="shared" si="21"/>
        <v>3684</v>
      </c>
      <c r="I206" s="52">
        <v>13.9</v>
      </c>
    </row>
    <row r="207" spans="1:9" s="53" customFormat="1" ht="12.75">
      <c r="A207" s="60" t="s">
        <v>211</v>
      </c>
      <c r="B207" s="61">
        <v>878</v>
      </c>
      <c r="C207" s="61">
        <v>3111</v>
      </c>
      <c r="D207" s="51">
        <v>1430</v>
      </c>
      <c r="E207" s="51">
        <v>15</v>
      </c>
      <c r="F207" s="51">
        <v>535</v>
      </c>
      <c r="G207" s="51">
        <v>18</v>
      </c>
      <c r="H207" s="31">
        <f t="shared" si="21"/>
        <v>1998</v>
      </c>
      <c r="I207" s="52">
        <v>7.7</v>
      </c>
    </row>
    <row r="208" spans="1:9" s="53" customFormat="1" ht="12.75">
      <c r="A208" s="60" t="s">
        <v>212</v>
      </c>
      <c r="B208" s="61">
        <v>880</v>
      </c>
      <c r="C208" s="61">
        <v>3111</v>
      </c>
      <c r="D208" s="51">
        <v>2063</v>
      </c>
      <c r="E208" s="51">
        <v>10</v>
      </c>
      <c r="F208" s="51">
        <v>768</v>
      </c>
      <c r="G208" s="51">
        <v>26</v>
      </c>
      <c r="H208" s="31">
        <f t="shared" si="21"/>
        <v>2867</v>
      </c>
      <c r="I208" s="52">
        <v>11.3</v>
      </c>
    </row>
    <row r="209" spans="1:9" s="53" customFormat="1" ht="12.75">
      <c r="A209" s="60" t="s">
        <v>213</v>
      </c>
      <c r="B209" s="61">
        <v>884</v>
      </c>
      <c r="C209" s="61">
        <v>3111</v>
      </c>
      <c r="D209" s="51">
        <v>2135</v>
      </c>
      <c r="E209" s="51">
        <v>0</v>
      </c>
      <c r="F209" s="51">
        <v>790</v>
      </c>
      <c r="G209" s="51">
        <v>26</v>
      </c>
      <c r="H209" s="31">
        <f t="shared" si="21"/>
        <v>2951</v>
      </c>
      <c r="I209" s="52">
        <v>11.3</v>
      </c>
    </row>
    <row r="210" spans="1:9" s="53" customFormat="1" ht="12.75">
      <c r="A210" s="60" t="s">
        <v>214</v>
      </c>
      <c r="B210" s="61">
        <v>886</v>
      </c>
      <c r="C210" s="61">
        <v>3111</v>
      </c>
      <c r="D210" s="51">
        <v>2457</v>
      </c>
      <c r="E210" s="51">
        <v>0</v>
      </c>
      <c r="F210" s="51">
        <v>910</v>
      </c>
      <c r="G210" s="51">
        <v>31</v>
      </c>
      <c r="H210" s="31">
        <f t="shared" si="21"/>
        <v>3398</v>
      </c>
      <c r="I210" s="52">
        <v>12.9</v>
      </c>
    </row>
    <row r="211" spans="1:9" s="53" customFormat="1" ht="12.75">
      <c r="A211" s="60" t="s">
        <v>215</v>
      </c>
      <c r="B211" s="61">
        <v>882</v>
      </c>
      <c r="C211" s="61">
        <v>3111</v>
      </c>
      <c r="D211" s="51">
        <v>2480</v>
      </c>
      <c r="E211" s="51">
        <v>3</v>
      </c>
      <c r="F211" s="51">
        <v>919</v>
      </c>
      <c r="G211" s="51">
        <v>32</v>
      </c>
      <c r="H211" s="31">
        <f t="shared" si="21"/>
        <v>3434</v>
      </c>
      <c r="I211" s="52">
        <v>13.8</v>
      </c>
    </row>
    <row r="212" spans="1:9" s="53" customFormat="1" ht="12.75">
      <c r="A212" s="60" t="s">
        <v>216</v>
      </c>
      <c r="B212" s="61">
        <v>888</v>
      </c>
      <c r="C212" s="61">
        <v>3111</v>
      </c>
      <c r="D212" s="51">
        <v>2640</v>
      </c>
      <c r="E212" s="51">
        <v>20</v>
      </c>
      <c r="F212" s="51">
        <v>985</v>
      </c>
      <c r="G212" s="51">
        <v>35</v>
      </c>
      <c r="H212" s="31">
        <f t="shared" si="21"/>
        <v>3680</v>
      </c>
      <c r="I212" s="52">
        <v>14.5</v>
      </c>
    </row>
    <row r="213" spans="1:9" s="53" customFormat="1" ht="12.75">
      <c r="A213" s="60" t="s">
        <v>217</v>
      </c>
      <c r="B213" s="61">
        <v>881</v>
      </c>
      <c r="C213" s="61">
        <v>3111</v>
      </c>
      <c r="D213" s="51">
        <v>2005</v>
      </c>
      <c r="E213" s="51">
        <v>12</v>
      </c>
      <c r="F213" s="51">
        <v>748</v>
      </c>
      <c r="G213" s="51">
        <v>25</v>
      </c>
      <c r="H213" s="31">
        <f t="shared" si="21"/>
        <v>2790</v>
      </c>
      <c r="I213" s="52">
        <v>11</v>
      </c>
    </row>
    <row r="214" spans="1:9" s="53" customFormat="1" ht="12.75">
      <c r="A214" s="60" t="s">
        <v>218</v>
      </c>
      <c r="B214" s="61">
        <v>877</v>
      </c>
      <c r="C214" s="61">
        <v>3111</v>
      </c>
      <c r="D214" s="51">
        <v>2640</v>
      </c>
      <c r="E214" s="51">
        <v>20</v>
      </c>
      <c r="F214" s="51">
        <v>985</v>
      </c>
      <c r="G214" s="51">
        <v>35</v>
      </c>
      <c r="H214" s="31">
        <f t="shared" si="21"/>
        <v>3680</v>
      </c>
      <c r="I214" s="52">
        <v>13.9</v>
      </c>
    </row>
    <row r="215" spans="1:9" s="53" customFormat="1" ht="12.75">
      <c r="A215" s="79" t="s">
        <v>219</v>
      </c>
      <c r="B215" s="61"/>
      <c r="C215" s="61"/>
      <c r="D215" s="51"/>
      <c r="E215" s="51"/>
      <c r="F215" s="51"/>
      <c r="G215" s="51"/>
      <c r="H215" s="31"/>
      <c r="I215" s="52"/>
    </row>
    <row r="216" spans="1:9" s="53" customFormat="1" ht="12.75">
      <c r="A216" s="60" t="s">
        <v>220</v>
      </c>
      <c r="B216" s="61">
        <v>913</v>
      </c>
      <c r="C216" s="61">
        <v>3111</v>
      </c>
      <c r="D216" s="51">
        <v>1495</v>
      </c>
      <c r="E216" s="51">
        <v>0</v>
      </c>
      <c r="F216" s="51">
        <v>554</v>
      </c>
      <c r="G216" s="51">
        <v>18</v>
      </c>
      <c r="H216" s="31">
        <f>+D216+E216+F216+G216</f>
        <v>2067</v>
      </c>
      <c r="I216" s="52">
        <v>8.2</v>
      </c>
    </row>
    <row r="217" spans="1:9" s="53" customFormat="1" ht="12.75">
      <c r="A217" s="60" t="s">
        <v>221</v>
      </c>
      <c r="B217" s="61">
        <v>916</v>
      </c>
      <c r="C217" s="61">
        <v>3111</v>
      </c>
      <c r="D217" s="51">
        <v>1363</v>
      </c>
      <c r="E217" s="51">
        <v>10</v>
      </c>
      <c r="F217" s="51">
        <v>509</v>
      </c>
      <c r="G217" s="51">
        <v>16</v>
      </c>
      <c r="H217" s="31">
        <f>+D217+E217+F217+G217</f>
        <v>1898</v>
      </c>
      <c r="I217" s="52">
        <v>7.5</v>
      </c>
    </row>
    <row r="218" spans="1:9" s="53" customFormat="1" ht="12.75">
      <c r="A218" s="60" t="s">
        <v>222</v>
      </c>
      <c r="B218" s="61">
        <v>915</v>
      </c>
      <c r="C218" s="61">
        <v>3111</v>
      </c>
      <c r="D218" s="51">
        <v>2087</v>
      </c>
      <c r="E218" s="51">
        <v>25</v>
      </c>
      <c r="F218" s="51">
        <v>781</v>
      </c>
      <c r="G218" s="51">
        <v>27</v>
      </c>
      <c r="H218" s="31">
        <f>+D218+E218+F218+G218</f>
        <v>2920</v>
      </c>
      <c r="I218" s="52">
        <v>11.5</v>
      </c>
    </row>
    <row r="219" spans="1:9" s="53" customFormat="1" ht="13.5" thickBot="1">
      <c r="A219" s="66" t="s">
        <v>223</v>
      </c>
      <c r="B219" s="67">
        <v>914</v>
      </c>
      <c r="C219" s="67">
        <v>3111</v>
      </c>
      <c r="D219" s="56">
        <v>1537</v>
      </c>
      <c r="E219" s="56">
        <v>15</v>
      </c>
      <c r="F219" s="56">
        <v>574</v>
      </c>
      <c r="G219" s="56">
        <v>17</v>
      </c>
      <c r="H219" s="57">
        <f>+D219+E219+F219+G219</f>
        <v>2143</v>
      </c>
      <c r="I219" s="58">
        <v>8.1</v>
      </c>
    </row>
    <row r="220" spans="1:9" s="53" customFormat="1" ht="13.5" thickBot="1">
      <c r="A220" s="39" t="s">
        <v>224</v>
      </c>
      <c r="B220" s="116"/>
      <c r="C220" s="116"/>
      <c r="D220" s="41">
        <f aca="true" t="shared" si="22" ref="D220:I220">SUM(D203:D219)</f>
        <v>33443</v>
      </c>
      <c r="E220" s="41">
        <f t="shared" si="22"/>
        <v>153</v>
      </c>
      <c r="F220" s="41">
        <f t="shared" si="22"/>
        <v>12439</v>
      </c>
      <c r="G220" s="41">
        <f t="shared" si="22"/>
        <v>423</v>
      </c>
      <c r="H220" s="59">
        <f t="shared" si="22"/>
        <v>46458</v>
      </c>
      <c r="I220" s="42">
        <f t="shared" si="22"/>
        <v>181.39999999999998</v>
      </c>
    </row>
    <row r="221" spans="1:9" ht="12.75">
      <c r="A221" s="71" t="s">
        <v>225</v>
      </c>
      <c r="B221" s="72"/>
      <c r="C221" s="72"/>
      <c r="D221" s="73"/>
      <c r="E221" s="73"/>
      <c r="F221" s="74"/>
      <c r="G221" s="74"/>
      <c r="H221" s="74"/>
      <c r="I221" s="76"/>
    </row>
    <row r="222" spans="1:9" ht="12.75">
      <c r="A222" s="89" t="s">
        <v>226</v>
      </c>
      <c r="B222" s="44">
        <v>900</v>
      </c>
      <c r="C222" s="90">
        <v>3111</v>
      </c>
      <c r="D222" s="91">
        <v>1695</v>
      </c>
      <c r="E222" s="92"/>
      <c r="F222" s="92">
        <v>628</v>
      </c>
      <c r="G222" s="92">
        <v>20</v>
      </c>
      <c r="H222" s="27">
        <f aca="true" t="shared" si="23" ref="H222:H241">+D222+E222+F222+G222</f>
        <v>2343</v>
      </c>
      <c r="I222" s="93">
        <v>9.5</v>
      </c>
    </row>
    <row r="223" spans="1:9" ht="12.75">
      <c r="A223" s="94" t="s">
        <v>227</v>
      </c>
      <c r="B223" s="90">
        <v>892</v>
      </c>
      <c r="C223" s="90">
        <v>3111</v>
      </c>
      <c r="D223" s="29">
        <v>3074</v>
      </c>
      <c r="E223" s="30">
        <v>8</v>
      </c>
      <c r="F223" s="30">
        <v>1140</v>
      </c>
      <c r="G223" s="30">
        <v>38</v>
      </c>
      <c r="H223" s="31">
        <f t="shared" si="23"/>
        <v>4260</v>
      </c>
      <c r="I223" s="95">
        <v>16.8</v>
      </c>
    </row>
    <row r="224" spans="1:9" ht="12.75">
      <c r="A224" s="94" t="s">
        <v>228</v>
      </c>
      <c r="B224" s="90">
        <v>1295</v>
      </c>
      <c r="C224" s="90">
        <v>3111</v>
      </c>
      <c r="D224" s="29">
        <v>2042</v>
      </c>
      <c r="E224" s="30"/>
      <c r="F224" s="30">
        <v>756</v>
      </c>
      <c r="G224" s="30">
        <v>25</v>
      </c>
      <c r="H224" s="31">
        <f t="shared" si="23"/>
        <v>2823</v>
      </c>
      <c r="I224" s="95">
        <v>11.1</v>
      </c>
    </row>
    <row r="225" spans="1:9" ht="12.75">
      <c r="A225" s="94" t="s">
        <v>229</v>
      </c>
      <c r="B225" s="90">
        <v>893</v>
      </c>
      <c r="C225" s="90">
        <v>3111</v>
      </c>
      <c r="D225" s="29">
        <v>3010</v>
      </c>
      <c r="E225" s="30"/>
      <c r="F225" s="30">
        <v>1114</v>
      </c>
      <c r="G225" s="30">
        <v>40</v>
      </c>
      <c r="H225" s="31">
        <f t="shared" si="23"/>
        <v>4164</v>
      </c>
      <c r="I225" s="95">
        <v>16.5</v>
      </c>
    </row>
    <row r="226" spans="1:9" ht="12.75">
      <c r="A226" s="94" t="s">
        <v>230</v>
      </c>
      <c r="B226" s="90">
        <v>898</v>
      </c>
      <c r="C226" s="90">
        <v>3111</v>
      </c>
      <c r="D226" s="29">
        <v>2355</v>
      </c>
      <c r="E226" s="30">
        <v>10</v>
      </c>
      <c r="F226" s="30">
        <v>875</v>
      </c>
      <c r="G226" s="30">
        <v>30</v>
      </c>
      <c r="H226" s="31">
        <f t="shared" si="23"/>
        <v>3270</v>
      </c>
      <c r="I226" s="95">
        <v>12.5</v>
      </c>
    </row>
    <row r="227" spans="1:9" ht="12.75">
      <c r="A227" s="94" t="s">
        <v>231</v>
      </c>
      <c r="B227" s="90">
        <v>896</v>
      </c>
      <c r="C227" s="90">
        <v>3111</v>
      </c>
      <c r="D227" s="29">
        <v>2288</v>
      </c>
      <c r="E227" s="30"/>
      <c r="F227" s="30">
        <v>846</v>
      </c>
      <c r="G227" s="30">
        <v>29</v>
      </c>
      <c r="H227" s="31">
        <f t="shared" si="23"/>
        <v>3163</v>
      </c>
      <c r="I227" s="95">
        <v>12.5</v>
      </c>
    </row>
    <row r="228" spans="1:9" ht="12.75">
      <c r="A228" s="94" t="s">
        <v>232</v>
      </c>
      <c r="B228" s="90">
        <v>1296</v>
      </c>
      <c r="C228" s="90">
        <v>3111</v>
      </c>
      <c r="D228" s="29">
        <v>2425</v>
      </c>
      <c r="E228" s="30">
        <v>5</v>
      </c>
      <c r="F228" s="30">
        <v>899</v>
      </c>
      <c r="G228" s="30">
        <v>32</v>
      </c>
      <c r="H228" s="31">
        <f t="shared" si="23"/>
        <v>3361</v>
      </c>
      <c r="I228" s="95">
        <v>13.4</v>
      </c>
    </row>
    <row r="229" spans="1:9" ht="12.75">
      <c r="A229" s="94" t="s">
        <v>233</v>
      </c>
      <c r="B229" s="90">
        <v>1297</v>
      </c>
      <c r="C229" s="90">
        <v>3111</v>
      </c>
      <c r="D229" s="29">
        <v>2395</v>
      </c>
      <c r="E229" s="30">
        <v>5</v>
      </c>
      <c r="F229" s="30">
        <v>888</v>
      </c>
      <c r="G229" s="30">
        <v>31</v>
      </c>
      <c r="H229" s="31">
        <f t="shared" si="23"/>
        <v>3319</v>
      </c>
      <c r="I229" s="95">
        <v>12.5</v>
      </c>
    </row>
    <row r="230" spans="1:9" ht="12.75">
      <c r="A230" s="94" t="s">
        <v>234</v>
      </c>
      <c r="B230" s="90">
        <v>1299</v>
      </c>
      <c r="C230" s="90">
        <v>3111</v>
      </c>
      <c r="D230" s="29">
        <v>2390</v>
      </c>
      <c r="E230" s="30"/>
      <c r="F230" s="30">
        <v>884</v>
      </c>
      <c r="G230" s="30">
        <v>30</v>
      </c>
      <c r="H230" s="31">
        <f t="shared" si="23"/>
        <v>3304</v>
      </c>
      <c r="I230" s="95">
        <v>13.2</v>
      </c>
    </row>
    <row r="231" spans="1:9" ht="12.75">
      <c r="A231" s="94" t="s">
        <v>235</v>
      </c>
      <c r="B231" s="90">
        <v>1300</v>
      </c>
      <c r="C231" s="90">
        <v>3111</v>
      </c>
      <c r="D231" s="29">
        <v>2470</v>
      </c>
      <c r="E231" s="30"/>
      <c r="F231" s="30">
        <v>914</v>
      </c>
      <c r="G231" s="30">
        <v>32</v>
      </c>
      <c r="H231" s="31">
        <f t="shared" si="23"/>
        <v>3416</v>
      </c>
      <c r="I231" s="95">
        <v>13.5</v>
      </c>
    </row>
    <row r="232" spans="1:9" ht="12.75">
      <c r="A232" s="94" t="s">
        <v>236</v>
      </c>
      <c r="B232" s="90">
        <v>889</v>
      </c>
      <c r="C232" s="90">
        <v>3111</v>
      </c>
      <c r="D232" s="29">
        <v>2485</v>
      </c>
      <c r="E232" s="30">
        <v>10</v>
      </c>
      <c r="F232" s="30">
        <v>922</v>
      </c>
      <c r="G232" s="30">
        <v>33</v>
      </c>
      <c r="H232" s="31">
        <f t="shared" si="23"/>
        <v>3450</v>
      </c>
      <c r="I232" s="95">
        <v>13.2</v>
      </c>
    </row>
    <row r="233" spans="1:9" ht="12.75">
      <c r="A233" s="94" t="s">
        <v>237</v>
      </c>
      <c r="B233" s="90">
        <v>899</v>
      </c>
      <c r="C233" s="90">
        <v>3111</v>
      </c>
      <c r="D233" s="29">
        <v>1977</v>
      </c>
      <c r="E233" s="30">
        <v>12</v>
      </c>
      <c r="F233" s="30">
        <v>736</v>
      </c>
      <c r="G233" s="30">
        <v>24</v>
      </c>
      <c r="H233" s="31">
        <f t="shared" si="23"/>
        <v>2749</v>
      </c>
      <c r="I233" s="95">
        <v>10.7</v>
      </c>
    </row>
    <row r="234" spans="1:9" ht="12.75">
      <c r="A234" s="94" t="s">
        <v>238</v>
      </c>
      <c r="B234" s="90">
        <v>891</v>
      </c>
      <c r="C234" s="90">
        <v>3111</v>
      </c>
      <c r="D234" s="29">
        <v>2271</v>
      </c>
      <c r="E234" s="30"/>
      <c r="F234" s="30">
        <v>839</v>
      </c>
      <c r="G234" s="30">
        <v>29</v>
      </c>
      <c r="H234" s="31">
        <f t="shared" si="23"/>
        <v>3139</v>
      </c>
      <c r="I234" s="95">
        <v>12.2</v>
      </c>
    </row>
    <row r="235" spans="1:9" ht="25.5">
      <c r="A235" s="94" t="s">
        <v>239</v>
      </c>
      <c r="B235" s="90">
        <v>897</v>
      </c>
      <c r="C235" s="90">
        <v>3111</v>
      </c>
      <c r="D235" s="29">
        <v>2690</v>
      </c>
      <c r="E235" s="30"/>
      <c r="F235" s="30">
        <v>995</v>
      </c>
      <c r="G235" s="30">
        <v>33</v>
      </c>
      <c r="H235" s="31">
        <f t="shared" si="23"/>
        <v>3718</v>
      </c>
      <c r="I235" s="95">
        <v>14.4</v>
      </c>
    </row>
    <row r="236" spans="1:9" ht="12.75">
      <c r="A236" s="94" t="s">
        <v>240</v>
      </c>
      <c r="B236" s="90">
        <v>890</v>
      </c>
      <c r="C236" s="90">
        <v>3111</v>
      </c>
      <c r="D236" s="29">
        <v>2470</v>
      </c>
      <c r="E236" s="30"/>
      <c r="F236" s="30">
        <v>913</v>
      </c>
      <c r="G236" s="30">
        <v>31</v>
      </c>
      <c r="H236" s="31">
        <f t="shared" si="23"/>
        <v>3414</v>
      </c>
      <c r="I236" s="95">
        <v>13.4</v>
      </c>
    </row>
    <row r="237" spans="1:9" ht="12.75">
      <c r="A237" s="94" t="s">
        <v>241</v>
      </c>
      <c r="B237" s="90">
        <v>894</v>
      </c>
      <c r="C237" s="90">
        <v>3111</v>
      </c>
      <c r="D237" s="29">
        <v>3061</v>
      </c>
      <c r="E237" s="30"/>
      <c r="F237" s="30">
        <v>1133</v>
      </c>
      <c r="G237" s="30">
        <v>40</v>
      </c>
      <c r="H237" s="31">
        <f t="shared" si="23"/>
        <v>4234</v>
      </c>
      <c r="I237" s="32">
        <v>17</v>
      </c>
    </row>
    <row r="238" spans="1:9" ht="12.75">
      <c r="A238" s="94" t="s">
        <v>242</v>
      </c>
      <c r="B238" s="90">
        <v>1303</v>
      </c>
      <c r="C238" s="90">
        <v>3111</v>
      </c>
      <c r="D238" s="29">
        <v>2038</v>
      </c>
      <c r="E238" s="30">
        <v>5</v>
      </c>
      <c r="F238" s="30">
        <v>756</v>
      </c>
      <c r="G238" s="30">
        <v>25</v>
      </c>
      <c r="H238" s="31">
        <f t="shared" si="23"/>
        <v>2824</v>
      </c>
      <c r="I238" s="95">
        <v>11.2</v>
      </c>
    </row>
    <row r="239" spans="1:9" ht="12.75">
      <c r="A239" s="94" t="s">
        <v>243</v>
      </c>
      <c r="B239" s="90">
        <v>1301</v>
      </c>
      <c r="C239" s="90">
        <v>3111</v>
      </c>
      <c r="D239" s="29">
        <v>2437</v>
      </c>
      <c r="E239" s="30"/>
      <c r="F239" s="30">
        <v>902</v>
      </c>
      <c r="G239" s="30">
        <v>27</v>
      </c>
      <c r="H239" s="31">
        <f t="shared" si="23"/>
        <v>3366</v>
      </c>
      <c r="I239" s="95">
        <v>13.8</v>
      </c>
    </row>
    <row r="240" spans="1:9" ht="12.75">
      <c r="A240" s="94" t="s">
        <v>244</v>
      </c>
      <c r="B240" s="90">
        <v>895</v>
      </c>
      <c r="C240" s="90">
        <v>3111</v>
      </c>
      <c r="D240" s="29">
        <v>2428</v>
      </c>
      <c r="E240" s="30"/>
      <c r="F240" s="30">
        <v>899</v>
      </c>
      <c r="G240" s="30">
        <v>31</v>
      </c>
      <c r="H240" s="31">
        <f t="shared" si="23"/>
        <v>3358</v>
      </c>
      <c r="I240" s="95">
        <v>13.4</v>
      </c>
    </row>
    <row r="241" spans="1:9" ht="12.75">
      <c r="A241" s="94" t="s">
        <v>245</v>
      </c>
      <c r="B241" s="90">
        <v>1302</v>
      </c>
      <c r="C241" s="90">
        <v>3111</v>
      </c>
      <c r="D241" s="29">
        <v>2075</v>
      </c>
      <c r="E241" s="30"/>
      <c r="F241" s="30">
        <v>768</v>
      </c>
      <c r="G241" s="30">
        <v>26</v>
      </c>
      <c r="H241" s="31">
        <f t="shared" si="23"/>
        <v>2869</v>
      </c>
      <c r="I241" s="95">
        <v>10.8</v>
      </c>
    </row>
    <row r="242" spans="1:9" ht="12.75">
      <c r="A242" s="79" t="s">
        <v>246</v>
      </c>
      <c r="B242" s="90"/>
      <c r="C242" s="90"/>
      <c r="D242" s="102"/>
      <c r="E242" s="103"/>
      <c r="F242" s="103"/>
      <c r="G242" s="103"/>
      <c r="H242" s="31"/>
      <c r="I242" s="104"/>
    </row>
    <row r="243" spans="1:9" ht="13.5" thickBot="1">
      <c r="A243" s="112" t="s">
        <v>247</v>
      </c>
      <c r="B243" s="98">
        <v>920</v>
      </c>
      <c r="C243" s="98">
        <v>3111</v>
      </c>
      <c r="D243" s="36">
        <v>1763</v>
      </c>
      <c r="E243" s="37">
        <v>10</v>
      </c>
      <c r="F243" s="37">
        <v>656</v>
      </c>
      <c r="G243" s="37">
        <v>116</v>
      </c>
      <c r="H243" s="31">
        <f>+D243+E243+F243+G243</f>
        <v>2545</v>
      </c>
      <c r="I243" s="105">
        <v>9.8</v>
      </c>
    </row>
    <row r="244" spans="1:9" ht="13.5" thickBot="1">
      <c r="A244" s="39" t="s">
        <v>248</v>
      </c>
      <c r="B244" s="5"/>
      <c r="C244" s="5"/>
      <c r="D244" s="69">
        <f aca="true" t="shared" si="24" ref="D244:I244">SUM(D222:D243)</f>
        <v>49839</v>
      </c>
      <c r="E244" s="41">
        <f t="shared" si="24"/>
        <v>65</v>
      </c>
      <c r="F244" s="41">
        <f t="shared" si="24"/>
        <v>18463</v>
      </c>
      <c r="G244" s="41">
        <f t="shared" si="24"/>
        <v>722</v>
      </c>
      <c r="H244" s="59">
        <f t="shared" si="24"/>
        <v>69089</v>
      </c>
      <c r="I244" s="42">
        <f t="shared" si="24"/>
        <v>271.4</v>
      </c>
    </row>
    <row r="245" spans="1:9" ht="12.75">
      <c r="A245" s="71" t="s">
        <v>249</v>
      </c>
      <c r="B245" s="72"/>
      <c r="C245" s="72"/>
      <c r="D245" s="111"/>
      <c r="E245" s="73"/>
      <c r="F245" s="74"/>
      <c r="G245" s="74"/>
      <c r="H245" s="75"/>
      <c r="I245" s="76"/>
    </row>
    <row r="246" spans="1:9" ht="12.75">
      <c r="A246" s="89" t="s">
        <v>250</v>
      </c>
      <c r="B246" s="44">
        <v>902</v>
      </c>
      <c r="C246" s="44">
        <v>3111</v>
      </c>
      <c r="D246" s="91">
        <v>5131</v>
      </c>
      <c r="E246" s="92"/>
      <c r="F246" s="92">
        <v>1898</v>
      </c>
      <c r="G246" s="92">
        <v>66</v>
      </c>
      <c r="H246" s="27">
        <f aca="true" t="shared" si="25" ref="H246:H255">+D246+E246+F246+G246</f>
        <v>7095</v>
      </c>
      <c r="I246" s="93">
        <v>27.4</v>
      </c>
    </row>
    <row r="247" spans="1:9" ht="12.75">
      <c r="A247" s="94" t="s">
        <v>251</v>
      </c>
      <c r="B247" s="90">
        <v>904</v>
      </c>
      <c r="C247" s="90">
        <v>3111</v>
      </c>
      <c r="D247" s="29">
        <v>2751</v>
      </c>
      <c r="E247" s="30"/>
      <c r="F247" s="30">
        <v>1018</v>
      </c>
      <c r="G247" s="30">
        <v>36</v>
      </c>
      <c r="H247" s="31">
        <f t="shared" si="25"/>
        <v>3805</v>
      </c>
      <c r="I247" s="32">
        <v>15</v>
      </c>
    </row>
    <row r="248" spans="1:9" ht="12.75">
      <c r="A248" s="94" t="s">
        <v>252</v>
      </c>
      <c r="B248" s="90">
        <v>1310</v>
      </c>
      <c r="C248" s="90">
        <v>3111</v>
      </c>
      <c r="D248" s="29">
        <v>2749</v>
      </c>
      <c r="E248" s="30">
        <v>12</v>
      </c>
      <c r="F248" s="30">
        <v>1022</v>
      </c>
      <c r="G248" s="30">
        <v>37</v>
      </c>
      <c r="H248" s="31">
        <f t="shared" si="25"/>
        <v>3820</v>
      </c>
      <c r="I248" s="95">
        <v>15.4</v>
      </c>
    </row>
    <row r="249" spans="1:9" ht="12.75">
      <c r="A249" s="94" t="s">
        <v>253</v>
      </c>
      <c r="B249" s="90">
        <v>1304</v>
      </c>
      <c r="C249" s="90">
        <v>3111</v>
      </c>
      <c r="D249" s="29">
        <v>2108</v>
      </c>
      <c r="E249" s="30"/>
      <c r="F249" s="30">
        <v>781</v>
      </c>
      <c r="G249" s="30">
        <v>24</v>
      </c>
      <c r="H249" s="31">
        <f t="shared" si="25"/>
        <v>2913</v>
      </c>
      <c r="I249" s="95">
        <v>11.7</v>
      </c>
    </row>
    <row r="250" spans="1:9" ht="12.75">
      <c r="A250" s="94" t="s">
        <v>254</v>
      </c>
      <c r="B250" s="90">
        <v>1311</v>
      </c>
      <c r="C250" s="90">
        <v>3111</v>
      </c>
      <c r="D250" s="29">
        <v>2720</v>
      </c>
      <c r="E250" s="30"/>
      <c r="F250" s="30">
        <v>1007</v>
      </c>
      <c r="G250" s="30">
        <v>35</v>
      </c>
      <c r="H250" s="31">
        <f t="shared" si="25"/>
        <v>3762</v>
      </c>
      <c r="I250" s="95">
        <v>14.8</v>
      </c>
    </row>
    <row r="251" spans="1:9" ht="12.75">
      <c r="A251" s="94" t="s">
        <v>255</v>
      </c>
      <c r="B251" s="90">
        <v>901</v>
      </c>
      <c r="C251" s="90">
        <v>3111</v>
      </c>
      <c r="D251" s="29">
        <v>5491</v>
      </c>
      <c r="E251" s="30"/>
      <c r="F251" s="30">
        <v>2031</v>
      </c>
      <c r="G251" s="30">
        <v>72</v>
      </c>
      <c r="H251" s="31">
        <f t="shared" si="25"/>
        <v>7594</v>
      </c>
      <c r="I251" s="95">
        <v>29.2</v>
      </c>
    </row>
    <row r="252" spans="1:9" ht="12.75">
      <c r="A252" s="94" t="s">
        <v>256</v>
      </c>
      <c r="B252" s="90">
        <v>1307</v>
      </c>
      <c r="C252" s="90">
        <v>3111</v>
      </c>
      <c r="D252" s="29">
        <v>2594</v>
      </c>
      <c r="E252" s="30"/>
      <c r="F252" s="30">
        <v>958</v>
      </c>
      <c r="G252" s="30">
        <v>31</v>
      </c>
      <c r="H252" s="31">
        <f t="shared" si="25"/>
        <v>3583</v>
      </c>
      <c r="I252" s="95">
        <v>13.8</v>
      </c>
    </row>
    <row r="253" spans="1:9" ht="12.75">
      <c r="A253" s="94" t="s">
        <v>257</v>
      </c>
      <c r="B253" s="90">
        <v>1312</v>
      </c>
      <c r="C253" s="90">
        <v>3111</v>
      </c>
      <c r="D253" s="29">
        <v>2723</v>
      </c>
      <c r="E253" s="30"/>
      <c r="F253" s="30">
        <v>1007</v>
      </c>
      <c r="G253" s="30">
        <v>36</v>
      </c>
      <c r="H253" s="31">
        <f t="shared" si="25"/>
        <v>3766</v>
      </c>
      <c r="I253" s="95">
        <v>14.8</v>
      </c>
    </row>
    <row r="254" spans="1:9" ht="12.75">
      <c r="A254" s="94" t="s">
        <v>258</v>
      </c>
      <c r="B254" s="90">
        <v>903</v>
      </c>
      <c r="C254" s="90">
        <v>3111</v>
      </c>
      <c r="D254" s="29">
        <v>2724</v>
      </c>
      <c r="E254" s="30">
        <v>10</v>
      </c>
      <c r="F254" s="30">
        <v>1011</v>
      </c>
      <c r="G254" s="30">
        <v>36</v>
      </c>
      <c r="H254" s="31">
        <f t="shared" si="25"/>
        <v>3781</v>
      </c>
      <c r="I254" s="95">
        <v>14.9</v>
      </c>
    </row>
    <row r="255" spans="1:9" ht="12.75">
      <c r="A255" s="94" t="s">
        <v>259</v>
      </c>
      <c r="B255" s="90">
        <v>1306</v>
      </c>
      <c r="C255" s="90">
        <v>3111</v>
      </c>
      <c r="D255" s="29">
        <v>2587</v>
      </c>
      <c r="E255" s="30"/>
      <c r="F255" s="30">
        <v>957</v>
      </c>
      <c r="G255" s="30">
        <v>31</v>
      </c>
      <c r="H255" s="31">
        <f t="shared" si="25"/>
        <v>3575</v>
      </c>
      <c r="I255" s="95">
        <v>13.3</v>
      </c>
    </row>
    <row r="256" spans="1:9" ht="12.75">
      <c r="A256" s="79" t="s">
        <v>260</v>
      </c>
      <c r="B256" s="90"/>
      <c r="C256" s="90"/>
      <c r="D256" s="102"/>
      <c r="E256" s="103"/>
      <c r="F256" s="103"/>
      <c r="G256" s="103"/>
      <c r="H256" s="31"/>
      <c r="I256" s="104"/>
    </row>
    <row r="257" spans="1:9" ht="13.5" thickBot="1">
      <c r="A257" s="96" t="s">
        <v>261</v>
      </c>
      <c r="B257" s="97">
        <v>1346</v>
      </c>
      <c r="C257" s="97">
        <v>3111</v>
      </c>
      <c r="D257" s="125">
        <v>1816</v>
      </c>
      <c r="E257" s="126"/>
      <c r="F257" s="126">
        <v>671</v>
      </c>
      <c r="G257" s="126">
        <v>23</v>
      </c>
      <c r="H257" s="31">
        <f>+D257+E257+F257+G257</f>
        <v>2510</v>
      </c>
      <c r="I257" s="105">
        <v>9.9</v>
      </c>
    </row>
    <row r="258" spans="1:9" ht="13.5" thickBot="1">
      <c r="A258" s="39" t="s">
        <v>262</v>
      </c>
      <c r="B258" s="5"/>
      <c r="C258" s="5"/>
      <c r="D258" s="69">
        <f aca="true" t="shared" si="26" ref="D258:I258">SUM(D246:D257)</f>
        <v>33394</v>
      </c>
      <c r="E258" s="41">
        <f t="shared" si="26"/>
        <v>22</v>
      </c>
      <c r="F258" s="41">
        <f t="shared" si="26"/>
        <v>12361</v>
      </c>
      <c r="G258" s="41">
        <f t="shared" si="26"/>
        <v>427</v>
      </c>
      <c r="H258" s="59">
        <f t="shared" si="26"/>
        <v>46204</v>
      </c>
      <c r="I258" s="42">
        <f t="shared" si="26"/>
        <v>180.20000000000002</v>
      </c>
    </row>
    <row r="259" spans="1:9" ht="12.75">
      <c r="A259" s="43" t="s">
        <v>263</v>
      </c>
      <c r="B259" s="44"/>
      <c r="C259" s="44"/>
      <c r="D259" s="115"/>
      <c r="E259" s="45"/>
      <c r="F259" s="46"/>
      <c r="G259" s="46"/>
      <c r="H259" s="47"/>
      <c r="I259" s="48"/>
    </row>
    <row r="260" spans="1:9" s="53" customFormat="1" ht="12.75">
      <c r="A260" s="60" t="s">
        <v>264</v>
      </c>
      <c r="B260" s="61">
        <v>908</v>
      </c>
      <c r="C260" s="61">
        <v>3111</v>
      </c>
      <c r="D260" s="65">
        <v>2035</v>
      </c>
      <c r="E260" s="51">
        <v>0</v>
      </c>
      <c r="F260" s="51">
        <v>753</v>
      </c>
      <c r="G260" s="51">
        <v>27</v>
      </c>
      <c r="H260" s="31">
        <f aca="true" t="shared" si="27" ref="H260:H267">+D260+E260+F260+G260</f>
        <v>2815</v>
      </c>
      <c r="I260" s="52">
        <v>11.6</v>
      </c>
    </row>
    <row r="261" spans="1:9" s="53" customFormat="1" ht="12.75">
      <c r="A261" s="60" t="s">
        <v>265</v>
      </c>
      <c r="B261" s="61">
        <v>909</v>
      </c>
      <c r="C261" s="61">
        <v>3111</v>
      </c>
      <c r="D261" s="65">
        <v>3073</v>
      </c>
      <c r="E261" s="51">
        <v>0</v>
      </c>
      <c r="F261" s="51">
        <v>1137</v>
      </c>
      <c r="G261" s="51">
        <v>38</v>
      </c>
      <c r="H261" s="31">
        <f t="shared" si="27"/>
        <v>4248</v>
      </c>
      <c r="I261" s="52">
        <v>15.9</v>
      </c>
    </row>
    <row r="262" spans="1:9" s="53" customFormat="1" ht="12.75">
      <c r="A262" s="60" t="s">
        <v>266</v>
      </c>
      <c r="B262" s="61">
        <v>905</v>
      </c>
      <c r="C262" s="61">
        <v>3111</v>
      </c>
      <c r="D262" s="65">
        <v>2261</v>
      </c>
      <c r="E262" s="51">
        <v>0</v>
      </c>
      <c r="F262" s="51">
        <v>837</v>
      </c>
      <c r="G262" s="51">
        <v>25</v>
      </c>
      <c r="H262" s="31">
        <f t="shared" si="27"/>
        <v>3123</v>
      </c>
      <c r="I262" s="52">
        <v>11.3</v>
      </c>
    </row>
    <row r="263" spans="1:9" s="53" customFormat="1" ht="12.75">
      <c r="A263" s="60" t="s">
        <v>267</v>
      </c>
      <c r="B263" s="61">
        <v>912</v>
      </c>
      <c r="C263" s="61">
        <v>3111</v>
      </c>
      <c r="D263" s="65">
        <v>3429</v>
      </c>
      <c r="E263" s="51">
        <v>30</v>
      </c>
      <c r="F263" s="51">
        <v>1278</v>
      </c>
      <c r="G263" s="51">
        <v>42</v>
      </c>
      <c r="H263" s="31">
        <f t="shared" si="27"/>
        <v>4779</v>
      </c>
      <c r="I263" s="52">
        <v>17.5</v>
      </c>
    </row>
    <row r="264" spans="1:9" s="53" customFormat="1" ht="12.75">
      <c r="A264" s="60" t="s">
        <v>268</v>
      </c>
      <c r="B264" s="61">
        <v>911</v>
      </c>
      <c r="C264" s="61">
        <v>3111</v>
      </c>
      <c r="D264" s="65">
        <v>2738</v>
      </c>
      <c r="E264" s="51">
        <v>0</v>
      </c>
      <c r="F264" s="51">
        <v>1013</v>
      </c>
      <c r="G264" s="51">
        <v>35</v>
      </c>
      <c r="H264" s="31">
        <f t="shared" si="27"/>
        <v>3786</v>
      </c>
      <c r="I264" s="52">
        <v>14.9</v>
      </c>
    </row>
    <row r="265" spans="1:9" s="53" customFormat="1" ht="12.75">
      <c r="A265" s="60" t="s">
        <v>269</v>
      </c>
      <c r="B265" s="61">
        <v>906</v>
      </c>
      <c r="C265" s="61">
        <v>3111</v>
      </c>
      <c r="D265" s="65">
        <v>2470</v>
      </c>
      <c r="E265" s="51">
        <v>0</v>
      </c>
      <c r="F265" s="51">
        <v>914</v>
      </c>
      <c r="G265" s="51">
        <v>33</v>
      </c>
      <c r="H265" s="31">
        <f t="shared" si="27"/>
        <v>3417</v>
      </c>
      <c r="I265" s="52">
        <v>14</v>
      </c>
    </row>
    <row r="266" spans="1:9" s="53" customFormat="1" ht="12.75">
      <c r="A266" s="60" t="s">
        <v>270</v>
      </c>
      <c r="B266" s="61">
        <v>907</v>
      </c>
      <c r="C266" s="61">
        <v>3111</v>
      </c>
      <c r="D266" s="65">
        <v>2721</v>
      </c>
      <c r="E266" s="51">
        <v>30</v>
      </c>
      <c r="F266" s="51">
        <v>1018</v>
      </c>
      <c r="G266" s="51">
        <v>36</v>
      </c>
      <c r="H266" s="31">
        <f t="shared" si="27"/>
        <v>3805</v>
      </c>
      <c r="I266" s="52">
        <v>15</v>
      </c>
    </row>
    <row r="267" spans="1:9" s="53" customFormat="1" ht="12.75">
      <c r="A267" s="60" t="s">
        <v>271</v>
      </c>
      <c r="B267" s="61">
        <v>910</v>
      </c>
      <c r="C267" s="61">
        <v>3111</v>
      </c>
      <c r="D267" s="65">
        <v>1278</v>
      </c>
      <c r="E267" s="51">
        <v>0</v>
      </c>
      <c r="F267" s="51">
        <v>473</v>
      </c>
      <c r="G267" s="51">
        <v>161</v>
      </c>
      <c r="H267" s="31">
        <f t="shared" si="27"/>
        <v>1912</v>
      </c>
      <c r="I267" s="52">
        <v>7.5</v>
      </c>
    </row>
    <row r="268" spans="1:9" s="53" customFormat="1" ht="12.75">
      <c r="A268" s="79" t="s">
        <v>272</v>
      </c>
      <c r="B268" s="61"/>
      <c r="C268" s="61"/>
      <c r="D268" s="51"/>
      <c r="E268" s="51"/>
      <c r="F268" s="51"/>
      <c r="G268" s="51"/>
      <c r="H268" s="31"/>
      <c r="I268" s="52"/>
    </row>
    <row r="269" spans="1:9" s="53" customFormat="1" ht="12.75">
      <c r="A269" s="60" t="s">
        <v>273</v>
      </c>
      <c r="B269" s="61">
        <v>1358</v>
      </c>
      <c r="C269" s="61">
        <v>3111</v>
      </c>
      <c r="D269" s="51">
        <v>1467</v>
      </c>
      <c r="E269" s="51">
        <v>3</v>
      </c>
      <c r="F269" s="51">
        <v>544</v>
      </c>
      <c r="G269" s="51">
        <v>16</v>
      </c>
      <c r="H269" s="31">
        <f>+D269+E269+F269+G269</f>
        <v>2030</v>
      </c>
      <c r="I269" s="52">
        <v>8.4</v>
      </c>
    </row>
    <row r="270" spans="1:9" s="53" customFormat="1" ht="12.75">
      <c r="A270" s="79" t="s">
        <v>274</v>
      </c>
      <c r="B270" s="61"/>
      <c r="C270" s="61"/>
      <c r="D270" s="51"/>
      <c r="E270" s="51"/>
      <c r="F270" s="51"/>
      <c r="G270" s="51"/>
      <c r="H270" s="31"/>
      <c r="I270" s="52"/>
    </row>
    <row r="271" spans="1:9" s="53" customFormat="1" ht="12.75">
      <c r="A271" s="60" t="s">
        <v>275</v>
      </c>
      <c r="B271" s="61">
        <v>927</v>
      </c>
      <c r="C271" s="61">
        <v>3111</v>
      </c>
      <c r="D271" s="51">
        <v>2252</v>
      </c>
      <c r="E271" s="51">
        <v>0</v>
      </c>
      <c r="F271" s="51">
        <v>833</v>
      </c>
      <c r="G271" s="51">
        <v>28</v>
      </c>
      <c r="H271" s="31">
        <f>+D271+E271+F271+G271</f>
        <v>3113</v>
      </c>
      <c r="I271" s="52">
        <v>12.3</v>
      </c>
    </row>
    <row r="272" spans="1:9" s="53" customFormat="1" ht="12.75">
      <c r="A272" s="79" t="s">
        <v>276</v>
      </c>
      <c r="B272" s="61"/>
      <c r="C272" s="61"/>
      <c r="D272" s="51"/>
      <c r="E272" s="51"/>
      <c r="F272" s="51"/>
      <c r="G272" s="51"/>
      <c r="H272" s="31"/>
      <c r="I272" s="52"/>
    </row>
    <row r="273" spans="1:9" s="53" customFormat="1" ht="13.5" thickBot="1">
      <c r="A273" s="66" t="s">
        <v>277</v>
      </c>
      <c r="B273" s="67">
        <v>928</v>
      </c>
      <c r="C273" s="67">
        <v>3111</v>
      </c>
      <c r="D273" s="56">
        <v>2495</v>
      </c>
      <c r="E273" s="56">
        <v>0</v>
      </c>
      <c r="F273" s="56">
        <v>923</v>
      </c>
      <c r="G273" s="56">
        <v>33</v>
      </c>
      <c r="H273" s="57">
        <f>+D273+E273+F273+G273</f>
        <v>3451</v>
      </c>
      <c r="I273" s="58">
        <v>13.6</v>
      </c>
    </row>
    <row r="274" spans="1:9" s="53" customFormat="1" ht="13.5" thickBot="1">
      <c r="A274" s="39" t="s">
        <v>278</v>
      </c>
      <c r="B274" s="116"/>
      <c r="C274" s="116"/>
      <c r="D274" s="41">
        <f aca="true" t="shared" si="28" ref="D274:I274">SUM(D260:D273)</f>
        <v>26219</v>
      </c>
      <c r="E274" s="41">
        <f t="shared" si="28"/>
        <v>63</v>
      </c>
      <c r="F274" s="41">
        <f t="shared" si="28"/>
        <v>9723</v>
      </c>
      <c r="G274" s="41">
        <f t="shared" si="28"/>
        <v>474</v>
      </c>
      <c r="H274" s="59">
        <f t="shared" si="28"/>
        <v>36479</v>
      </c>
      <c r="I274" s="42">
        <f t="shared" si="28"/>
        <v>142</v>
      </c>
    </row>
    <row r="275" spans="1:9" ht="12.75">
      <c r="A275" s="71" t="s">
        <v>279</v>
      </c>
      <c r="B275" s="72"/>
      <c r="C275" s="72"/>
      <c r="D275" s="73"/>
      <c r="E275" s="73"/>
      <c r="F275" s="74"/>
      <c r="G275" s="74"/>
      <c r="H275" s="75"/>
      <c r="I275" s="76"/>
    </row>
    <row r="276" spans="1:9" ht="12.75">
      <c r="A276" s="89" t="s">
        <v>280</v>
      </c>
      <c r="B276" s="44">
        <v>930</v>
      </c>
      <c r="C276" s="90">
        <v>3111</v>
      </c>
      <c r="D276" s="91">
        <v>5754</v>
      </c>
      <c r="E276" s="92">
        <v>40</v>
      </c>
      <c r="F276" s="92">
        <v>2144</v>
      </c>
      <c r="G276" s="92">
        <v>72</v>
      </c>
      <c r="H276" s="27">
        <f>+D276+E276+F276+G276</f>
        <v>8010</v>
      </c>
      <c r="I276" s="93">
        <v>31.6</v>
      </c>
    </row>
    <row r="277" spans="1:9" ht="12.75">
      <c r="A277" s="79" t="s">
        <v>281</v>
      </c>
      <c r="B277" s="90"/>
      <c r="C277" s="90"/>
      <c r="D277" s="29"/>
      <c r="E277" s="30"/>
      <c r="F277" s="30"/>
      <c r="G277" s="30"/>
      <c r="H277" s="31"/>
      <c r="I277" s="95"/>
    </row>
    <row r="278" spans="1:9" ht="12.75">
      <c r="A278" s="94" t="s">
        <v>282</v>
      </c>
      <c r="B278" s="90">
        <v>919</v>
      </c>
      <c r="C278" s="90">
        <v>3111</v>
      </c>
      <c r="D278" s="29">
        <v>1427</v>
      </c>
      <c r="E278" s="30">
        <v>5</v>
      </c>
      <c r="F278" s="30">
        <v>530</v>
      </c>
      <c r="G278" s="127">
        <v>17</v>
      </c>
      <c r="H278" s="31">
        <f>+D278+E278+F278+G278</f>
        <v>1979</v>
      </c>
      <c r="I278" s="95">
        <v>7.8</v>
      </c>
    </row>
    <row r="279" spans="1:9" ht="12.75">
      <c r="A279" s="79" t="s">
        <v>283</v>
      </c>
      <c r="B279" s="90"/>
      <c r="C279" s="24"/>
      <c r="D279" s="29"/>
      <c r="E279" s="30"/>
      <c r="F279" s="30"/>
      <c r="G279" s="30"/>
      <c r="H279" s="31"/>
      <c r="I279" s="95"/>
    </row>
    <row r="280" spans="1:9" ht="12.75">
      <c r="A280" s="49" t="s">
        <v>284</v>
      </c>
      <c r="B280" s="61">
        <v>1317</v>
      </c>
      <c r="C280" s="24">
        <v>3111</v>
      </c>
      <c r="D280" s="29">
        <v>1330</v>
      </c>
      <c r="E280" s="30">
        <v>35</v>
      </c>
      <c r="F280" s="30">
        <v>504</v>
      </c>
      <c r="G280" s="127">
        <v>16</v>
      </c>
      <c r="H280" s="31">
        <f>+D280+E280+F280+G280</f>
        <v>1885</v>
      </c>
      <c r="I280" s="95">
        <v>7.5</v>
      </c>
    </row>
    <row r="281" spans="1:9" ht="12.75">
      <c r="A281" s="79" t="s">
        <v>285</v>
      </c>
      <c r="B281" s="90"/>
      <c r="C281" s="90"/>
      <c r="D281" s="29"/>
      <c r="E281" s="30"/>
      <c r="F281" s="30"/>
      <c r="G281" s="30"/>
      <c r="H281" s="31"/>
      <c r="I281" s="95"/>
    </row>
    <row r="282" spans="1:9" ht="12.75">
      <c r="A282" s="94" t="s">
        <v>286</v>
      </c>
      <c r="B282" s="90">
        <v>917</v>
      </c>
      <c r="C282" s="90">
        <v>3111</v>
      </c>
      <c r="D282" s="29">
        <v>3302</v>
      </c>
      <c r="E282" s="30">
        <v>20</v>
      </c>
      <c r="F282" s="30">
        <v>1229</v>
      </c>
      <c r="G282" s="127">
        <v>40</v>
      </c>
      <c r="H282" s="31">
        <f>+D282+E282+F282+G282</f>
        <v>4591</v>
      </c>
      <c r="I282" s="95">
        <v>17.8</v>
      </c>
    </row>
    <row r="283" spans="1:9" ht="12.75">
      <c r="A283" s="96" t="s">
        <v>287</v>
      </c>
      <c r="B283" s="97">
        <v>918</v>
      </c>
      <c r="C283" s="97">
        <v>3111</v>
      </c>
      <c r="D283" s="29">
        <v>2996</v>
      </c>
      <c r="E283" s="30">
        <v>45</v>
      </c>
      <c r="F283" s="30">
        <v>1124</v>
      </c>
      <c r="G283" s="127">
        <v>40</v>
      </c>
      <c r="H283" s="31">
        <f>+D283+E283+F283+G283</f>
        <v>4205</v>
      </c>
      <c r="I283" s="95">
        <v>16.5</v>
      </c>
    </row>
    <row r="284" spans="1:9" ht="12.75">
      <c r="A284" s="128" t="s">
        <v>288</v>
      </c>
      <c r="B284" s="90"/>
      <c r="C284" s="90"/>
      <c r="D284" s="29"/>
      <c r="E284" s="30"/>
      <c r="F284" s="30"/>
      <c r="G284" s="30"/>
      <c r="H284" s="31"/>
      <c r="I284" s="95"/>
    </row>
    <row r="285" spans="1:9" ht="13.5" thickBot="1">
      <c r="A285" s="129" t="s">
        <v>289</v>
      </c>
      <c r="B285" s="130">
        <v>933</v>
      </c>
      <c r="C285" s="130">
        <v>3111</v>
      </c>
      <c r="D285" s="131">
        <v>2073</v>
      </c>
      <c r="E285" s="37">
        <v>20</v>
      </c>
      <c r="F285" s="37">
        <v>774</v>
      </c>
      <c r="G285" s="132">
        <v>21</v>
      </c>
      <c r="H285" s="31">
        <f>+D285+E285+F285+G285</f>
        <v>2888</v>
      </c>
      <c r="I285" s="101">
        <v>9.7</v>
      </c>
    </row>
    <row r="286" spans="1:9" ht="13.5" thickBot="1">
      <c r="A286" s="39" t="s">
        <v>290</v>
      </c>
      <c r="B286" s="5"/>
      <c r="C286" s="5"/>
      <c r="D286" s="69">
        <f aca="true" t="shared" si="29" ref="D286:I286">SUM(D276:D285)</f>
        <v>16882</v>
      </c>
      <c r="E286" s="41">
        <f t="shared" si="29"/>
        <v>165</v>
      </c>
      <c r="F286" s="41">
        <f t="shared" si="29"/>
        <v>6305</v>
      </c>
      <c r="G286" s="41">
        <f t="shared" si="29"/>
        <v>206</v>
      </c>
      <c r="H286" s="59">
        <f t="shared" si="29"/>
        <v>23558</v>
      </c>
      <c r="I286" s="42">
        <f t="shared" si="29"/>
        <v>90.9</v>
      </c>
    </row>
    <row r="287" spans="1:9" ht="13.5" thickBot="1">
      <c r="A287" s="43" t="s">
        <v>291</v>
      </c>
      <c r="B287" s="44"/>
      <c r="C287" s="44"/>
      <c r="D287" s="133"/>
      <c r="E287" s="46"/>
      <c r="F287" s="46"/>
      <c r="G287" s="46"/>
      <c r="H287" s="134"/>
      <c r="I287" s="135"/>
    </row>
    <row r="288" spans="1:9" ht="12.75">
      <c r="A288" s="94" t="s">
        <v>292</v>
      </c>
      <c r="B288" s="90">
        <v>1318</v>
      </c>
      <c r="C288" s="90">
        <v>3111</v>
      </c>
      <c r="D288" s="29">
        <v>4963</v>
      </c>
      <c r="E288" s="30">
        <v>12</v>
      </c>
      <c r="F288" s="30">
        <v>1840</v>
      </c>
      <c r="G288" s="30">
        <v>65</v>
      </c>
      <c r="H288" s="31">
        <f>+D288+E288+F288+G288</f>
        <v>6880</v>
      </c>
      <c r="I288" s="95">
        <v>27.1</v>
      </c>
    </row>
    <row r="289" spans="1:9" ht="12.75">
      <c r="A289" s="136" t="s">
        <v>293</v>
      </c>
      <c r="B289" s="90">
        <v>1319</v>
      </c>
      <c r="C289" s="90">
        <v>3111</v>
      </c>
      <c r="D289" s="29">
        <v>6826</v>
      </c>
      <c r="E289" s="30">
        <v>13</v>
      </c>
      <c r="F289" s="30">
        <v>2531</v>
      </c>
      <c r="G289" s="30">
        <v>78</v>
      </c>
      <c r="H289" s="31">
        <f>+D289+E289+F289+G289</f>
        <v>9448</v>
      </c>
      <c r="I289" s="32">
        <v>35</v>
      </c>
    </row>
    <row r="290" spans="1:9" ht="12.75">
      <c r="A290" s="94" t="s">
        <v>294</v>
      </c>
      <c r="B290" s="90">
        <v>1325</v>
      </c>
      <c r="C290" s="90">
        <v>3111</v>
      </c>
      <c r="D290" s="29">
        <v>4984</v>
      </c>
      <c r="E290" s="30">
        <v>6</v>
      </c>
      <c r="F290" s="30">
        <v>1844</v>
      </c>
      <c r="G290" s="30">
        <v>66</v>
      </c>
      <c r="H290" s="31">
        <f>+D290+E290+F290+G290</f>
        <v>6900</v>
      </c>
      <c r="I290" s="95">
        <v>27.2</v>
      </c>
    </row>
    <row r="291" spans="1:9" ht="13.5" thickBot="1">
      <c r="A291" s="96" t="s">
        <v>295</v>
      </c>
      <c r="B291" s="97">
        <v>1321</v>
      </c>
      <c r="C291" s="97">
        <v>3111</v>
      </c>
      <c r="D291" s="36">
        <v>2072</v>
      </c>
      <c r="E291" s="37">
        <v>12</v>
      </c>
      <c r="F291" s="37">
        <v>771</v>
      </c>
      <c r="G291" s="37">
        <v>25</v>
      </c>
      <c r="H291" s="31">
        <f>+D291+E291+F291+G291</f>
        <v>2880</v>
      </c>
      <c r="I291" s="105">
        <v>10.9</v>
      </c>
    </row>
    <row r="292" spans="1:9" ht="13.5" thickBot="1">
      <c r="A292" s="39" t="s">
        <v>296</v>
      </c>
      <c r="B292" s="5"/>
      <c r="C292" s="5"/>
      <c r="D292" s="69">
        <f aca="true" t="shared" si="30" ref="D292:I292">SUM(D288:D291)</f>
        <v>18845</v>
      </c>
      <c r="E292" s="41">
        <f t="shared" si="30"/>
        <v>43</v>
      </c>
      <c r="F292" s="41">
        <f t="shared" si="30"/>
        <v>6986</v>
      </c>
      <c r="G292" s="41">
        <f t="shared" si="30"/>
        <v>234</v>
      </c>
      <c r="H292" s="59">
        <f t="shared" si="30"/>
        <v>26108</v>
      </c>
      <c r="I292" s="42">
        <f t="shared" si="30"/>
        <v>100.2</v>
      </c>
    </row>
    <row r="293" spans="1:9" ht="12.75">
      <c r="A293" s="71" t="s">
        <v>297</v>
      </c>
      <c r="B293" s="72"/>
      <c r="C293" s="72"/>
      <c r="D293" s="111"/>
      <c r="E293" s="73"/>
      <c r="F293" s="74"/>
      <c r="G293" s="74"/>
      <c r="H293" s="74"/>
      <c r="I293" s="76"/>
    </row>
    <row r="294" spans="1:9" ht="13.5" thickBot="1">
      <c r="A294" s="129" t="s">
        <v>298</v>
      </c>
      <c r="B294" s="130">
        <v>922</v>
      </c>
      <c r="C294" s="130">
        <v>3111</v>
      </c>
      <c r="D294" s="137">
        <v>3334</v>
      </c>
      <c r="E294" s="138">
        <v>30</v>
      </c>
      <c r="F294" s="138">
        <v>1244</v>
      </c>
      <c r="G294" s="138">
        <v>44</v>
      </c>
      <c r="H294" s="27">
        <f>+D294+E294+F294+G294</f>
        <v>4652</v>
      </c>
      <c r="I294" s="48">
        <v>18.1</v>
      </c>
    </row>
    <row r="295" spans="1:9" ht="13.5" thickBot="1">
      <c r="A295" s="139" t="s">
        <v>299</v>
      </c>
      <c r="B295" s="6"/>
      <c r="C295" s="6"/>
      <c r="D295" s="69">
        <f aca="true" t="shared" si="31" ref="D295:I295">SUM(D294)</f>
        <v>3334</v>
      </c>
      <c r="E295" s="41">
        <f t="shared" si="31"/>
        <v>30</v>
      </c>
      <c r="F295" s="41">
        <f t="shared" si="31"/>
        <v>1244</v>
      </c>
      <c r="G295" s="41">
        <f t="shared" si="31"/>
        <v>44</v>
      </c>
      <c r="H295" s="59">
        <f t="shared" si="31"/>
        <v>4652</v>
      </c>
      <c r="I295" s="42">
        <f t="shared" si="31"/>
        <v>18.1</v>
      </c>
    </row>
    <row r="296" spans="1:9" ht="12.75">
      <c r="A296" s="71" t="s">
        <v>300</v>
      </c>
      <c r="B296" s="72"/>
      <c r="C296" s="72"/>
      <c r="D296" s="111"/>
      <c r="E296" s="73"/>
      <c r="F296" s="74"/>
      <c r="G296" s="74"/>
      <c r="H296" s="75"/>
      <c r="I296" s="76"/>
    </row>
    <row r="297" spans="1:9" ht="12.75">
      <c r="A297" s="89" t="s">
        <v>301</v>
      </c>
      <c r="B297" s="44">
        <v>1343</v>
      </c>
      <c r="C297" s="44">
        <v>3111</v>
      </c>
      <c r="D297" s="91">
        <v>3708</v>
      </c>
      <c r="E297" s="92"/>
      <c r="F297" s="92">
        <v>1370</v>
      </c>
      <c r="G297" s="92">
        <v>45</v>
      </c>
      <c r="H297" s="27">
        <f>+D297+E297+F297+G297</f>
        <v>5123</v>
      </c>
      <c r="I297" s="48">
        <v>20.3</v>
      </c>
    </row>
    <row r="298" spans="1:9" ht="12.75">
      <c r="A298" s="79" t="s">
        <v>302</v>
      </c>
      <c r="B298" s="90"/>
      <c r="C298" s="90"/>
      <c r="D298" s="29"/>
      <c r="E298" s="30"/>
      <c r="F298" s="30"/>
      <c r="G298" s="30"/>
      <c r="H298" s="37"/>
      <c r="I298" s="104"/>
    </row>
    <row r="299" spans="1:9" ht="12.75">
      <c r="A299" s="94" t="s">
        <v>303</v>
      </c>
      <c r="B299" s="90">
        <v>1339</v>
      </c>
      <c r="C299" s="90">
        <v>3111</v>
      </c>
      <c r="D299" s="29">
        <v>2660</v>
      </c>
      <c r="E299" s="30"/>
      <c r="F299" s="30">
        <v>984</v>
      </c>
      <c r="G299" s="30">
        <v>35</v>
      </c>
      <c r="H299" s="31">
        <f>+D299+E299+F299+G299</f>
        <v>3679</v>
      </c>
      <c r="I299" s="104">
        <v>14.5</v>
      </c>
    </row>
    <row r="300" spans="1:9" ht="12.75">
      <c r="A300" s="94" t="s">
        <v>304</v>
      </c>
      <c r="B300" s="90">
        <v>1337</v>
      </c>
      <c r="C300" s="90">
        <v>3111</v>
      </c>
      <c r="D300" s="29">
        <v>2082</v>
      </c>
      <c r="E300" s="30"/>
      <c r="F300" s="30">
        <v>769</v>
      </c>
      <c r="G300" s="30">
        <v>23</v>
      </c>
      <c r="H300" s="31">
        <f>+D300+E300+F300+G300</f>
        <v>2874</v>
      </c>
      <c r="I300" s="104">
        <v>11.5</v>
      </c>
    </row>
    <row r="301" spans="1:9" ht="12.75">
      <c r="A301" s="43" t="s">
        <v>305</v>
      </c>
      <c r="B301" s="44"/>
      <c r="C301" s="44"/>
      <c r="D301" s="91"/>
      <c r="E301" s="92"/>
      <c r="F301" s="92"/>
      <c r="G301" s="92"/>
      <c r="H301" s="92"/>
      <c r="I301" s="48"/>
    </row>
    <row r="302" spans="1:9" ht="13.5" thickBot="1">
      <c r="A302" s="96" t="s">
        <v>306</v>
      </c>
      <c r="B302" s="97">
        <v>1354</v>
      </c>
      <c r="C302" s="97">
        <v>3111</v>
      </c>
      <c r="D302" s="36">
        <v>1897</v>
      </c>
      <c r="E302" s="37"/>
      <c r="F302" s="37">
        <v>700</v>
      </c>
      <c r="G302" s="37">
        <v>24</v>
      </c>
      <c r="H302" s="31">
        <f>+D302+E302+F302+G302</f>
        <v>2621</v>
      </c>
      <c r="I302" s="140">
        <v>10.3</v>
      </c>
    </row>
    <row r="303" spans="1:9" ht="13.5" thickBot="1">
      <c r="A303" s="39" t="s">
        <v>307</v>
      </c>
      <c r="B303" s="5"/>
      <c r="C303" s="5"/>
      <c r="D303" s="69">
        <f aca="true" t="shared" si="32" ref="D303:I303">SUM(D297:D302)</f>
        <v>10347</v>
      </c>
      <c r="E303" s="141">
        <f t="shared" si="32"/>
        <v>0</v>
      </c>
      <c r="F303" s="41">
        <f t="shared" si="32"/>
        <v>3823</v>
      </c>
      <c r="G303" s="41">
        <f t="shared" si="32"/>
        <v>127</v>
      </c>
      <c r="H303" s="59">
        <f t="shared" si="32"/>
        <v>14297</v>
      </c>
      <c r="I303" s="42">
        <f t="shared" si="32"/>
        <v>56.599999999999994</v>
      </c>
    </row>
    <row r="304" spans="1:9" ht="12.75">
      <c r="A304" s="71" t="s">
        <v>308</v>
      </c>
      <c r="B304" s="72"/>
      <c r="C304" s="72"/>
      <c r="D304" s="111"/>
      <c r="E304" s="73"/>
      <c r="F304" s="74"/>
      <c r="G304" s="74"/>
      <c r="H304" s="75"/>
      <c r="I304" s="76"/>
    </row>
    <row r="305" spans="1:9" ht="12.75">
      <c r="A305" s="89" t="s">
        <v>309</v>
      </c>
      <c r="B305" s="44">
        <v>1348</v>
      </c>
      <c r="C305" s="44">
        <v>3111</v>
      </c>
      <c r="D305" s="91">
        <v>5288</v>
      </c>
      <c r="E305" s="92"/>
      <c r="F305" s="92">
        <v>1955</v>
      </c>
      <c r="G305" s="92">
        <v>68</v>
      </c>
      <c r="H305" s="27">
        <f>+D305+E305+F305+G305</f>
        <v>7311</v>
      </c>
      <c r="I305" s="48">
        <v>28.9</v>
      </c>
    </row>
    <row r="306" spans="1:9" ht="13.5" thickBot="1">
      <c r="A306" s="96" t="s">
        <v>310</v>
      </c>
      <c r="B306" s="97">
        <v>1347</v>
      </c>
      <c r="C306" s="97">
        <v>3111</v>
      </c>
      <c r="D306" s="36">
        <v>2707</v>
      </c>
      <c r="E306" s="37">
        <v>28</v>
      </c>
      <c r="F306" s="37">
        <v>1013</v>
      </c>
      <c r="G306" s="37">
        <v>35</v>
      </c>
      <c r="H306" s="31">
        <f>+D306+E306+F306+G306</f>
        <v>3783</v>
      </c>
      <c r="I306" s="140">
        <v>14.9</v>
      </c>
    </row>
    <row r="307" spans="1:9" ht="13.5" thickBot="1">
      <c r="A307" s="39" t="s">
        <v>311</v>
      </c>
      <c r="B307" s="5"/>
      <c r="C307" s="5"/>
      <c r="D307" s="69">
        <f aca="true" t="shared" si="33" ref="D307:I307">SUM(D305:D306)</f>
        <v>7995</v>
      </c>
      <c r="E307" s="41">
        <f t="shared" si="33"/>
        <v>28</v>
      </c>
      <c r="F307" s="41">
        <f t="shared" si="33"/>
        <v>2968</v>
      </c>
      <c r="G307" s="41">
        <f t="shared" si="33"/>
        <v>103</v>
      </c>
      <c r="H307" s="59">
        <f t="shared" si="33"/>
        <v>11094</v>
      </c>
      <c r="I307" s="42">
        <f t="shared" si="33"/>
        <v>43.8</v>
      </c>
    </row>
    <row r="308" spans="1:9" ht="12.75">
      <c r="A308" s="43" t="s">
        <v>312</v>
      </c>
      <c r="B308" s="44"/>
      <c r="C308" s="44"/>
      <c r="D308" s="115"/>
      <c r="E308" s="45"/>
      <c r="F308" s="46"/>
      <c r="G308" s="46"/>
      <c r="H308" s="47"/>
      <c r="I308" s="48"/>
    </row>
    <row r="309" spans="1:9" s="53" customFormat="1" ht="12.75">
      <c r="A309" s="60" t="s">
        <v>313</v>
      </c>
      <c r="B309" s="61">
        <v>923</v>
      </c>
      <c r="C309" s="61">
        <v>3111</v>
      </c>
      <c r="D309" s="65">
        <v>1482</v>
      </c>
      <c r="E309" s="142">
        <v>28</v>
      </c>
      <c r="F309" s="51">
        <v>558</v>
      </c>
      <c r="G309" s="51">
        <v>18</v>
      </c>
      <c r="H309" s="31">
        <f>+D309+E309+F309+G309</f>
        <v>2086</v>
      </c>
      <c r="I309" s="52">
        <v>8.2</v>
      </c>
    </row>
    <row r="310" spans="1:9" s="53" customFormat="1" ht="12.75">
      <c r="A310" s="60" t="s">
        <v>314</v>
      </c>
      <c r="B310" s="61">
        <v>924</v>
      </c>
      <c r="C310" s="61">
        <v>3111</v>
      </c>
      <c r="D310" s="65">
        <v>1370</v>
      </c>
      <c r="E310" s="142">
        <v>12</v>
      </c>
      <c r="F310" s="51">
        <v>511</v>
      </c>
      <c r="G310" s="51">
        <v>16</v>
      </c>
      <c r="H310" s="31">
        <f>+D310+E310+F310+G310</f>
        <v>1909</v>
      </c>
      <c r="I310" s="52">
        <v>7.2</v>
      </c>
    </row>
    <row r="311" spans="1:9" s="53" customFormat="1" ht="12.75">
      <c r="A311" s="60" t="s">
        <v>315</v>
      </c>
      <c r="B311" s="61">
        <v>925</v>
      </c>
      <c r="C311" s="61">
        <v>3111</v>
      </c>
      <c r="D311" s="65">
        <v>2091</v>
      </c>
      <c r="E311" s="142">
        <v>15</v>
      </c>
      <c r="F311" s="51">
        <v>779</v>
      </c>
      <c r="G311" s="51">
        <v>25</v>
      </c>
      <c r="H311" s="31">
        <f>+D311+E311+F311+G311</f>
        <v>2910</v>
      </c>
      <c r="I311" s="52">
        <v>11.2</v>
      </c>
    </row>
    <row r="312" spans="1:9" s="53" customFormat="1" ht="12.75">
      <c r="A312" s="79" t="s">
        <v>316</v>
      </c>
      <c r="B312" s="61"/>
      <c r="C312" s="61"/>
      <c r="D312" s="65"/>
      <c r="E312" s="142"/>
      <c r="F312" s="51"/>
      <c r="G312" s="51"/>
      <c r="H312" s="31"/>
      <c r="I312" s="52"/>
    </row>
    <row r="313" spans="1:9" s="53" customFormat="1" ht="13.5" thickBot="1">
      <c r="A313" s="66" t="s">
        <v>317</v>
      </c>
      <c r="B313" s="67">
        <v>1351</v>
      </c>
      <c r="C313" s="81">
        <v>3111</v>
      </c>
      <c r="D313" s="68">
        <v>2365</v>
      </c>
      <c r="E313" s="143">
        <v>10</v>
      </c>
      <c r="F313" s="56">
        <v>879</v>
      </c>
      <c r="G313" s="56">
        <v>31</v>
      </c>
      <c r="H313" s="57">
        <f>+D313+E313+F313+G313</f>
        <v>3285</v>
      </c>
      <c r="I313" s="58">
        <v>13</v>
      </c>
    </row>
    <row r="314" spans="1:9" s="53" customFormat="1" ht="13.5" thickBot="1">
      <c r="A314" s="39" t="s">
        <v>318</v>
      </c>
      <c r="B314" s="116"/>
      <c r="C314" s="116"/>
      <c r="D314" s="41">
        <f aca="true" t="shared" si="34" ref="D314:I314">SUM(D309:D313)</f>
        <v>7308</v>
      </c>
      <c r="E314" s="141">
        <f t="shared" si="34"/>
        <v>65</v>
      </c>
      <c r="F314" s="41">
        <f t="shared" si="34"/>
        <v>2727</v>
      </c>
      <c r="G314" s="41">
        <f t="shared" si="34"/>
        <v>90</v>
      </c>
      <c r="H314" s="59">
        <f t="shared" si="34"/>
        <v>10190</v>
      </c>
      <c r="I314" s="42">
        <f t="shared" si="34"/>
        <v>39.599999999999994</v>
      </c>
    </row>
    <row r="315" spans="1:9" ht="12.75">
      <c r="A315" s="43" t="s">
        <v>319</v>
      </c>
      <c r="B315" s="44"/>
      <c r="C315" s="44"/>
      <c r="D315" s="46"/>
      <c r="E315" s="45"/>
      <c r="F315" s="46"/>
      <c r="G315" s="46"/>
      <c r="H315" s="47"/>
      <c r="I315" s="48"/>
    </row>
    <row r="316" spans="1:9" s="53" customFormat="1" ht="12.75">
      <c r="A316" s="60" t="s">
        <v>320</v>
      </c>
      <c r="B316" s="61">
        <v>926</v>
      </c>
      <c r="C316" s="61">
        <v>3111</v>
      </c>
      <c r="D316" s="51">
        <v>3591</v>
      </c>
      <c r="E316" s="142">
        <v>0</v>
      </c>
      <c r="F316" s="51">
        <v>1329</v>
      </c>
      <c r="G316" s="51">
        <v>48</v>
      </c>
      <c r="H316" s="31">
        <f>+D316+E316+F316+G316</f>
        <v>4968</v>
      </c>
      <c r="I316" s="52">
        <v>19.3</v>
      </c>
    </row>
    <row r="317" spans="1:9" s="53" customFormat="1" ht="12.75">
      <c r="A317" s="79" t="s">
        <v>321</v>
      </c>
      <c r="B317" s="61"/>
      <c r="C317" s="61"/>
      <c r="D317" s="51"/>
      <c r="E317" s="142"/>
      <c r="F317" s="51"/>
      <c r="G317" s="51"/>
      <c r="H317" s="31"/>
      <c r="I317" s="52"/>
    </row>
    <row r="318" spans="1:9" s="53" customFormat="1" ht="13.5" thickBot="1">
      <c r="A318" s="66" t="s">
        <v>322</v>
      </c>
      <c r="B318" s="67">
        <v>1355</v>
      </c>
      <c r="C318" s="67">
        <v>3111</v>
      </c>
      <c r="D318" s="56">
        <v>2792</v>
      </c>
      <c r="E318" s="143">
        <v>0</v>
      </c>
      <c r="F318" s="56">
        <v>1034</v>
      </c>
      <c r="G318" s="56">
        <v>36</v>
      </c>
      <c r="H318" s="57">
        <f>+D318+E318+F318+G318</f>
        <v>3862</v>
      </c>
      <c r="I318" s="58">
        <v>14.8</v>
      </c>
    </row>
    <row r="319" spans="1:9" s="53" customFormat="1" ht="13.5" thickBot="1">
      <c r="A319" s="39" t="s">
        <v>323</v>
      </c>
      <c r="B319" s="6"/>
      <c r="C319" s="6"/>
      <c r="D319" s="41">
        <f aca="true" t="shared" si="35" ref="D319:I319">SUM(D316:D318)</f>
        <v>6383</v>
      </c>
      <c r="E319" s="141">
        <f t="shared" si="35"/>
        <v>0</v>
      </c>
      <c r="F319" s="41">
        <f t="shared" si="35"/>
        <v>2363</v>
      </c>
      <c r="G319" s="41">
        <f t="shared" si="35"/>
        <v>84</v>
      </c>
      <c r="H319" s="59">
        <f t="shared" si="35"/>
        <v>8830</v>
      </c>
      <c r="I319" s="42">
        <f t="shared" si="35"/>
        <v>34.1</v>
      </c>
    </row>
    <row r="320" spans="1:9" ht="13.5" thickBot="1">
      <c r="A320" s="144" t="s">
        <v>324</v>
      </c>
      <c r="B320" s="15"/>
      <c r="C320" s="15"/>
      <c r="D320" s="86">
        <f aca="true" t="shared" si="36" ref="D320:I320">+D14+D24+D40+D72+D89+D115+D125+D148+D158+D181+D200+D220+D244+D258+D274+D286+D292+D295+D303+D307+D314+D319</f>
        <v>643078</v>
      </c>
      <c r="E320" s="86">
        <f t="shared" si="36"/>
        <v>2145</v>
      </c>
      <c r="F320" s="86">
        <f t="shared" si="36"/>
        <v>238704</v>
      </c>
      <c r="G320" s="86">
        <f t="shared" si="36"/>
        <v>8282</v>
      </c>
      <c r="H320" s="86">
        <f t="shared" si="36"/>
        <v>892209</v>
      </c>
      <c r="I320" s="88">
        <f t="shared" si="36"/>
        <v>3480.8999999999996</v>
      </c>
    </row>
  </sheetData>
  <mergeCells count="1">
    <mergeCell ref="D3:G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8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93.25390625" style="0" customWidth="1"/>
    <col min="2" max="2" width="6.375" style="0" customWidth="1"/>
    <col min="3" max="3" width="5.75390625" style="0" customWidth="1"/>
    <col min="4" max="4" width="12.125" style="0" bestFit="1" customWidth="1"/>
    <col min="5" max="5" width="9.25390625" style="0" bestFit="1" customWidth="1"/>
    <col min="6" max="6" width="10.25390625" style="0" customWidth="1"/>
    <col min="7" max="7" width="9.25390625" style="0" bestFit="1" customWidth="1"/>
    <col min="8" max="8" width="12.00390625" style="0" customWidth="1"/>
    <col min="9" max="12" width="10.75390625" style="0" hidden="1" customWidth="1"/>
    <col min="13" max="13" width="11.875" style="0" hidden="1" customWidth="1"/>
    <col min="14" max="14" width="8.25390625" style="0" customWidth="1"/>
  </cols>
  <sheetData>
    <row r="2" spans="1:14" ht="13.5" thickBot="1">
      <c r="A2" s="1"/>
      <c r="D2" s="1"/>
      <c r="E2" s="1"/>
      <c r="N2" s="145" t="s">
        <v>325</v>
      </c>
    </row>
    <row r="3" spans="1:14" ht="12.75">
      <c r="A3" s="146"/>
      <c r="B3" s="147"/>
      <c r="C3" s="147"/>
      <c r="D3" s="295" t="s">
        <v>1</v>
      </c>
      <c r="E3" s="295"/>
      <c r="F3" s="295"/>
      <c r="G3" s="295"/>
      <c r="H3" s="295"/>
      <c r="I3" s="295" t="s">
        <v>326</v>
      </c>
      <c r="J3" s="296"/>
      <c r="K3" s="296"/>
      <c r="L3" s="72" t="s">
        <v>327</v>
      </c>
      <c r="M3" s="148" t="s">
        <v>1</v>
      </c>
      <c r="N3" s="149"/>
    </row>
    <row r="4" spans="1:14" ht="26.25" thickBot="1">
      <c r="A4" s="150" t="s">
        <v>328</v>
      </c>
      <c r="B4" s="151" t="s">
        <v>3</v>
      </c>
      <c r="C4" s="151" t="s">
        <v>4</v>
      </c>
      <c r="D4" s="151" t="s">
        <v>5</v>
      </c>
      <c r="E4" s="151" t="s">
        <v>6</v>
      </c>
      <c r="F4" s="151" t="s">
        <v>7</v>
      </c>
      <c r="G4" s="151" t="s">
        <v>8</v>
      </c>
      <c r="H4" s="152" t="s">
        <v>9</v>
      </c>
      <c r="I4" s="152" t="s">
        <v>5</v>
      </c>
      <c r="J4" s="153" t="s">
        <v>7</v>
      </c>
      <c r="K4" s="152" t="s">
        <v>329</v>
      </c>
      <c r="L4" s="154" t="s">
        <v>330</v>
      </c>
      <c r="M4" s="153" t="s">
        <v>331</v>
      </c>
      <c r="N4" s="155" t="s">
        <v>10</v>
      </c>
    </row>
    <row r="5" spans="1:14" ht="13.5" thickBot="1">
      <c r="A5" s="156"/>
      <c r="B5" s="157"/>
      <c r="C5" s="157"/>
      <c r="D5" s="157"/>
      <c r="E5" s="11"/>
      <c r="F5" s="11"/>
      <c r="G5" s="11"/>
      <c r="H5" s="158"/>
      <c r="I5" s="158"/>
      <c r="J5" s="158"/>
      <c r="K5" s="158"/>
      <c r="L5" s="158"/>
      <c r="M5" s="158"/>
      <c r="N5" s="159"/>
    </row>
    <row r="6" spans="1:14" ht="12.75">
      <c r="A6" s="79" t="s">
        <v>332</v>
      </c>
      <c r="B6" s="160"/>
      <c r="C6" s="161"/>
      <c r="D6" s="160"/>
      <c r="E6" s="160"/>
      <c r="F6" s="160"/>
      <c r="G6" s="160"/>
      <c r="H6" s="162"/>
      <c r="I6" s="162"/>
      <c r="J6" s="162"/>
      <c r="K6" s="162"/>
      <c r="L6" s="162"/>
      <c r="M6" s="162"/>
      <c r="N6" s="163"/>
    </row>
    <row r="7" spans="1:14" ht="12.75">
      <c r="A7" s="79" t="s">
        <v>333</v>
      </c>
      <c r="B7" s="160"/>
      <c r="C7" s="160"/>
      <c r="D7" s="160"/>
      <c r="E7" s="160"/>
      <c r="F7" s="160"/>
      <c r="G7" s="160"/>
      <c r="H7" s="164"/>
      <c r="I7" s="164"/>
      <c r="J7" s="164"/>
      <c r="K7" s="164"/>
      <c r="L7" s="164"/>
      <c r="M7" s="164"/>
      <c r="N7" s="163"/>
    </row>
    <row r="8" spans="1:14" ht="12.75">
      <c r="A8" s="23" t="s">
        <v>334</v>
      </c>
      <c r="B8" s="167">
        <v>507</v>
      </c>
      <c r="C8" s="167">
        <v>3113</v>
      </c>
      <c r="D8" s="103">
        <v>7720</v>
      </c>
      <c r="E8" s="103">
        <v>85</v>
      </c>
      <c r="F8" s="103">
        <v>2886</v>
      </c>
      <c r="G8" s="103">
        <v>172</v>
      </c>
      <c r="H8" s="110">
        <f aca="true" t="shared" si="0" ref="H8:H13">+D8+E8+F8+G8</f>
        <v>10863</v>
      </c>
      <c r="I8" s="110">
        <v>107</v>
      </c>
      <c r="J8" s="110">
        <v>39.6</v>
      </c>
      <c r="K8" s="110">
        <f aca="true" t="shared" si="1" ref="K8:K13">+I8+J8</f>
        <v>146.6</v>
      </c>
      <c r="L8" s="110">
        <v>2.5</v>
      </c>
      <c r="M8" s="168">
        <f aca="true" t="shared" si="2" ref="M8:M13">+H8+K8+L8</f>
        <v>11012.1</v>
      </c>
      <c r="N8" s="169">
        <v>32</v>
      </c>
    </row>
    <row r="9" spans="1:14" ht="12.75">
      <c r="A9" s="23" t="s">
        <v>335</v>
      </c>
      <c r="B9" s="167">
        <v>501</v>
      </c>
      <c r="C9" s="167">
        <v>3113</v>
      </c>
      <c r="D9" s="103">
        <v>14659</v>
      </c>
      <c r="E9" s="103">
        <v>100</v>
      </c>
      <c r="F9" s="103">
        <v>5459</v>
      </c>
      <c r="G9" s="103">
        <v>488</v>
      </c>
      <c r="H9" s="110">
        <f t="shared" si="0"/>
        <v>20706</v>
      </c>
      <c r="I9" s="110"/>
      <c r="J9" s="110"/>
      <c r="K9" s="110">
        <f t="shared" si="1"/>
        <v>0</v>
      </c>
      <c r="L9" s="110"/>
      <c r="M9" s="168">
        <f t="shared" si="2"/>
        <v>20706</v>
      </c>
      <c r="N9" s="169">
        <v>62</v>
      </c>
    </row>
    <row r="10" spans="1:14" ht="12.75">
      <c r="A10" s="23" t="s">
        <v>336</v>
      </c>
      <c r="B10" s="167">
        <v>506</v>
      </c>
      <c r="C10" s="167">
        <v>3113</v>
      </c>
      <c r="D10" s="103">
        <v>5867</v>
      </c>
      <c r="E10" s="103">
        <v>85</v>
      </c>
      <c r="F10" s="103">
        <v>2202</v>
      </c>
      <c r="G10" s="103">
        <v>129</v>
      </c>
      <c r="H10" s="110">
        <f t="shared" si="0"/>
        <v>8283</v>
      </c>
      <c r="I10" s="110">
        <v>383</v>
      </c>
      <c r="J10" s="110">
        <v>141.7</v>
      </c>
      <c r="K10" s="110">
        <f t="shared" si="1"/>
        <v>524.7</v>
      </c>
      <c r="L10" s="110">
        <v>47.5</v>
      </c>
      <c r="M10" s="168">
        <f t="shared" si="2"/>
        <v>8855.2</v>
      </c>
      <c r="N10" s="169">
        <v>23.8</v>
      </c>
    </row>
    <row r="11" spans="1:14" ht="12.75">
      <c r="A11" s="23" t="s">
        <v>337</v>
      </c>
      <c r="B11" s="167">
        <v>505</v>
      </c>
      <c r="C11" s="167">
        <v>3113</v>
      </c>
      <c r="D11" s="103">
        <v>8728</v>
      </c>
      <c r="E11" s="103">
        <v>80</v>
      </c>
      <c r="F11" s="103">
        <v>3257</v>
      </c>
      <c r="G11" s="103">
        <v>219</v>
      </c>
      <c r="H11" s="110">
        <f t="shared" si="0"/>
        <v>12284</v>
      </c>
      <c r="I11" s="110">
        <v>18</v>
      </c>
      <c r="J11" s="110">
        <v>6.7</v>
      </c>
      <c r="K11" s="110">
        <f t="shared" si="1"/>
        <v>24.7</v>
      </c>
      <c r="L11" s="110">
        <v>1.5</v>
      </c>
      <c r="M11" s="168">
        <f t="shared" si="2"/>
        <v>12310.2</v>
      </c>
      <c r="N11" s="169">
        <v>35.6</v>
      </c>
    </row>
    <row r="12" spans="1:14" ht="12.75">
      <c r="A12" s="23" t="s">
        <v>338</v>
      </c>
      <c r="B12" s="167">
        <v>504</v>
      </c>
      <c r="C12" s="167">
        <v>3113</v>
      </c>
      <c r="D12" s="103">
        <v>6601</v>
      </c>
      <c r="E12" s="103">
        <v>30</v>
      </c>
      <c r="F12" s="103">
        <v>2453</v>
      </c>
      <c r="G12" s="103">
        <v>170</v>
      </c>
      <c r="H12" s="110">
        <f t="shared" si="0"/>
        <v>9254</v>
      </c>
      <c r="I12" s="110">
        <v>8</v>
      </c>
      <c r="J12" s="110">
        <v>2.3</v>
      </c>
      <c r="K12" s="110">
        <f t="shared" si="1"/>
        <v>10.3</v>
      </c>
      <c r="L12" s="110">
        <v>5</v>
      </c>
      <c r="M12" s="168">
        <f t="shared" si="2"/>
        <v>9269.3</v>
      </c>
      <c r="N12" s="169">
        <v>27.5</v>
      </c>
    </row>
    <row r="13" spans="1:14" ht="13.5" thickBot="1">
      <c r="A13" s="33" t="s">
        <v>339</v>
      </c>
      <c r="B13" s="170">
        <v>503</v>
      </c>
      <c r="C13" s="170">
        <v>3113</v>
      </c>
      <c r="D13" s="171">
        <v>10902</v>
      </c>
      <c r="E13" s="171">
        <v>44</v>
      </c>
      <c r="F13" s="171">
        <v>4050</v>
      </c>
      <c r="G13" s="171">
        <v>262</v>
      </c>
      <c r="H13" s="172">
        <f t="shared" si="0"/>
        <v>15258</v>
      </c>
      <c r="I13" s="172"/>
      <c r="J13" s="172"/>
      <c r="K13" s="172">
        <f t="shared" si="1"/>
        <v>0</v>
      </c>
      <c r="L13" s="172"/>
      <c r="M13" s="173">
        <f t="shared" si="2"/>
        <v>15258</v>
      </c>
      <c r="N13" s="174">
        <v>49.4</v>
      </c>
    </row>
    <row r="14" spans="1:14" ht="13.5" thickBot="1">
      <c r="A14" s="175" t="s">
        <v>340</v>
      </c>
      <c r="B14" s="176"/>
      <c r="C14" s="176"/>
      <c r="D14" s="41">
        <f aca="true" t="shared" si="3" ref="D14:N14">SUM(D8:D13)</f>
        <v>54477</v>
      </c>
      <c r="E14" s="41">
        <f t="shared" si="3"/>
        <v>424</v>
      </c>
      <c r="F14" s="41">
        <f t="shared" si="3"/>
        <v>20307</v>
      </c>
      <c r="G14" s="41">
        <f t="shared" si="3"/>
        <v>1440</v>
      </c>
      <c r="H14" s="41">
        <f t="shared" si="3"/>
        <v>76648</v>
      </c>
      <c r="I14" s="41">
        <f t="shared" si="3"/>
        <v>516</v>
      </c>
      <c r="J14" s="41">
        <f t="shared" si="3"/>
        <v>190.29999999999998</v>
      </c>
      <c r="K14" s="41">
        <f t="shared" si="3"/>
        <v>706.3000000000001</v>
      </c>
      <c r="L14" s="41">
        <f t="shared" si="3"/>
        <v>56.5</v>
      </c>
      <c r="M14" s="177">
        <f t="shared" si="3"/>
        <v>77410.8</v>
      </c>
      <c r="N14" s="178">
        <f t="shared" si="3"/>
        <v>230.3</v>
      </c>
    </row>
    <row r="15" spans="1:14" ht="12.75">
      <c r="A15" s="43" t="s">
        <v>341</v>
      </c>
      <c r="B15" s="20"/>
      <c r="C15" s="20"/>
      <c r="D15" s="46"/>
      <c r="E15" s="46"/>
      <c r="F15" s="46"/>
      <c r="G15" s="46"/>
      <c r="H15" s="47"/>
      <c r="I15" s="47"/>
      <c r="J15" s="47"/>
      <c r="K15" s="47"/>
      <c r="L15" s="47"/>
      <c r="M15" s="179"/>
      <c r="N15" s="180"/>
    </row>
    <row r="16" spans="1:14" ht="12.75">
      <c r="A16" s="94" t="s">
        <v>342</v>
      </c>
      <c r="B16" s="160">
        <v>512</v>
      </c>
      <c r="C16" s="160">
        <v>3113</v>
      </c>
      <c r="D16" s="103">
        <v>6264</v>
      </c>
      <c r="E16" s="103">
        <v>100</v>
      </c>
      <c r="F16" s="103">
        <v>2352</v>
      </c>
      <c r="G16" s="103">
        <v>137</v>
      </c>
      <c r="H16" s="110">
        <f aca="true" t="shared" si="4" ref="H16:H25">+D16+E16+F16+G16</f>
        <v>8853</v>
      </c>
      <c r="I16" s="110">
        <v>32</v>
      </c>
      <c r="J16" s="110">
        <v>11.8</v>
      </c>
      <c r="K16" s="110">
        <f aca="true" t="shared" si="5" ref="K16:K25">+I16+J16</f>
        <v>43.8</v>
      </c>
      <c r="L16" s="110">
        <v>3</v>
      </c>
      <c r="M16" s="168">
        <f aca="true" t="shared" si="6" ref="M16:M25">+H16+K16+L16</f>
        <v>8899.8</v>
      </c>
      <c r="N16" s="169">
        <v>26.5</v>
      </c>
    </row>
    <row r="17" spans="1:14" ht="12.75">
      <c r="A17" s="94" t="s">
        <v>343</v>
      </c>
      <c r="B17" s="160">
        <v>514</v>
      </c>
      <c r="C17" s="160">
        <v>3113</v>
      </c>
      <c r="D17" s="103">
        <v>5426</v>
      </c>
      <c r="E17" s="103">
        <v>50</v>
      </c>
      <c r="F17" s="103">
        <v>2025</v>
      </c>
      <c r="G17" s="103">
        <v>134</v>
      </c>
      <c r="H17" s="110">
        <f t="shared" si="4"/>
        <v>7635</v>
      </c>
      <c r="I17" s="110">
        <v>180</v>
      </c>
      <c r="J17" s="110">
        <v>66.6</v>
      </c>
      <c r="K17" s="110">
        <f t="shared" si="5"/>
        <v>246.6</v>
      </c>
      <c r="L17" s="110">
        <v>0</v>
      </c>
      <c r="M17" s="168">
        <f t="shared" si="6"/>
        <v>7881.6</v>
      </c>
      <c r="N17" s="169">
        <v>22.9</v>
      </c>
    </row>
    <row r="18" spans="1:14" ht="12.75">
      <c r="A18" s="94" t="s">
        <v>344</v>
      </c>
      <c r="B18" s="160">
        <v>517</v>
      </c>
      <c r="C18" s="160">
        <v>3113</v>
      </c>
      <c r="D18" s="103">
        <v>8936</v>
      </c>
      <c r="E18" s="103">
        <v>50</v>
      </c>
      <c r="F18" s="103">
        <v>3324</v>
      </c>
      <c r="G18" s="103">
        <v>208</v>
      </c>
      <c r="H18" s="110">
        <f t="shared" si="4"/>
        <v>12518</v>
      </c>
      <c r="I18" s="110">
        <v>12</v>
      </c>
      <c r="J18" s="110">
        <v>4.4</v>
      </c>
      <c r="K18" s="110">
        <f t="shared" si="5"/>
        <v>16.4</v>
      </c>
      <c r="L18" s="110">
        <v>5</v>
      </c>
      <c r="M18" s="168">
        <f t="shared" si="6"/>
        <v>12539.4</v>
      </c>
      <c r="N18" s="169">
        <v>39.3</v>
      </c>
    </row>
    <row r="19" spans="1:14" ht="12.75">
      <c r="A19" s="94" t="s">
        <v>345</v>
      </c>
      <c r="B19" s="160">
        <v>513</v>
      </c>
      <c r="C19" s="160">
        <v>3113</v>
      </c>
      <c r="D19" s="103">
        <v>9461</v>
      </c>
      <c r="E19" s="103">
        <v>110</v>
      </c>
      <c r="F19" s="103">
        <v>3539</v>
      </c>
      <c r="G19" s="103">
        <v>191</v>
      </c>
      <c r="H19" s="110">
        <f t="shared" si="4"/>
        <v>13301</v>
      </c>
      <c r="I19" s="110">
        <v>266</v>
      </c>
      <c r="J19" s="110">
        <v>98.5</v>
      </c>
      <c r="K19" s="110">
        <f t="shared" si="5"/>
        <v>364.5</v>
      </c>
      <c r="L19" s="110">
        <v>4</v>
      </c>
      <c r="M19" s="168">
        <f t="shared" si="6"/>
        <v>13669.5</v>
      </c>
      <c r="N19" s="169">
        <v>41.2</v>
      </c>
    </row>
    <row r="20" spans="1:14" ht="12.75">
      <c r="A20" s="94" t="s">
        <v>346</v>
      </c>
      <c r="B20" s="160">
        <v>510</v>
      </c>
      <c r="C20" s="160">
        <v>3113</v>
      </c>
      <c r="D20" s="103">
        <v>11610</v>
      </c>
      <c r="E20" s="103">
        <v>120</v>
      </c>
      <c r="F20" s="103">
        <v>4338</v>
      </c>
      <c r="G20" s="103">
        <v>298</v>
      </c>
      <c r="H20" s="110">
        <f t="shared" si="4"/>
        <v>16366</v>
      </c>
      <c r="I20" s="110">
        <v>473</v>
      </c>
      <c r="J20" s="110">
        <v>175</v>
      </c>
      <c r="K20" s="110">
        <f t="shared" si="5"/>
        <v>648</v>
      </c>
      <c r="L20" s="110">
        <v>7.5</v>
      </c>
      <c r="M20" s="168">
        <f t="shared" si="6"/>
        <v>17021.5</v>
      </c>
      <c r="N20" s="169">
        <v>49.7</v>
      </c>
    </row>
    <row r="21" spans="1:14" ht="12.75">
      <c r="A21" s="94" t="s">
        <v>347</v>
      </c>
      <c r="B21" s="160">
        <v>511</v>
      </c>
      <c r="C21" s="160">
        <v>3113</v>
      </c>
      <c r="D21" s="103">
        <v>8538</v>
      </c>
      <c r="E21" s="103">
        <v>153</v>
      </c>
      <c r="F21" s="103">
        <v>3213</v>
      </c>
      <c r="G21" s="103">
        <v>202</v>
      </c>
      <c r="H21" s="110">
        <f t="shared" si="4"/>
        <v>12106</v>
      </c>
      <c r="I21" s="110">
        <v>759</v>
      </c>
      <c r="J21" s="110">
        <v>280.8</v>
      </c>
      <c r="K21" s="110">
        <f t="shared" si="5"/>
        <v>1039.8</v>
      </c>
      <c r="L21" s="110">
        <v>9</v>
      </c>
      <c r="M21" s="168">
        <f t="shared" si="6"/>
        <v>13154.8</v>
      </c>
      <c r="N21" s="169">
        <v>32.3</v>
      </c>
    </row>
    <row r="22" spans="1:14" ht="12.75">
      <c r="A22" s="94" t="s">
        <v>348</v>
      </c>
      <c r="B22" s="160">
        <v>518</v>
      </c>
      <c r="C22" s="160">
        <v>3113</v>
      </c>
      <c r="D22" s="103">
        <v>9614</v>
      </c>
      <c r="E22" s="103">
        <v>70</v>
      </c>
      <c r="F22" s="103">
        <v>3582</v>
      </c>
      <c r="G22" s="103">
        <v>204</v>
      </c>
      <c r="H22" s="110">
        <f t="shared" si="4"/>
        <v>13470</v>
      </c>
      <c r="I22" s="110">
        <v>118</v>
      </c>
      <c r="J22" s="110">
        <v>43.6</v>
      </c>
      <c r="K22" s="110">
        <f t="shared" si="5"/>
        <v>161.6</v>
      </c>
      <c r="L22" s="110">
        <v>5.5</v>
      </c>
      <c r="M22" s="168">
        <f t="shared" si="6"/>
        <v>13637.1</v>
      </c>
      <c r="N22" s="169">
        <v>49.7</v>
      </c>
    </row>
    <row r="23" spans="1:14" ht="12.75">
      <c r="A23" s="94" t="s">
        <v>349</v>
      </c>
      <c r="B23" s="160">
        <v>508</v>
      </c>
      <c r="C23" s="160">
        <v>3113</v>
      </c>
      <c r="D23" s="103">
        <v>9520</v>
      </c>
      <c r="E23" s="103">
        <v>185</v>
      </c>
      <c r="F23" s="103">
        <v>3587</v>
      </c>
      <c r="G23" s="103">
        <v>237</v>
      </c>
      <c r="H23" s="110">
        <f t="shared" si="4"/>
        <v>13529</v>
      </c>
      <c r="I23" s="110">
        <v>64</v>
      </c>
      <c r="J23" s="110">
        <v>23.7</v>
      </c>
      <c r="K23" s="110">
        <f t="shared" si="5"/>
        <v>87.7</v>
      </c>
      <c r="L23" s="110">
        <v>1</v>
      </c>
      <c r="M23" s="168">
        <f t="shared" si="6"/>
        <v>13617.7</v>
      </c>
      <c r="N23" s="169">
        <v>44.5</v>
      </c>
    </row>
    <row r="24" spans="1:14" ht="12.75">
      <c r="A24" s="94" t="s">
        <v>350</v>
      </c>
      <c r="B24" s="160">
        <v>509</v>
      </c>
      <c r="C24" s="160">
        <v>3113</v>
      </c>
      <c r="D24" s="103">
        <v>10319</v>
      </c>
      <c r="E24" s="103">
        <v>40</v>
      </c>
      <c r="F24" s="103">
        <v>3832</v>
      </c>
      <c r="G24" s="103">
        <v>253</v>
      </c>
      <c r="H24" s="110">
        <f t="shared" si="4"/>
        <v>14444</v>
      </c>
      <c r="I24" s="110">
        <v>140</v>
      </c>
      <c r="J24" s="110">
        <v>51.8</v>
      </c>
      <c r="K24" s="110">
        <f t="shared" si="5"/>
        <v>191.8</v>
      </c>
      <c r="L24" s="110">
        <v>25</v>
      </c>
      <c r="M24" s="168">
        <f t="shared" si="6"/>
        <v>14660.8</v>
      </c>
      <c r="N24" s="169">
        <v>45.5</v>
      </c>
    </row>
    <row r="25" spans="1:14" ht="13.5" thickBot="1">
      <c r="A25" s="96" t="s">
        <v>351</v>
      </c>
      <c r="B25" s="181">
        <v>515</v>
      </c>
      <c r="C25" s="181">
        <v>3113</v>
      </c>
      <c r="D25" s="103">
        <v>7842</v>
      </c>
      <c r="E25" s="103">
        <v>117</v>
      </c>
      <c r="F25" s="103">
        <v>2943</v>
      </c>
      <c r="G25" s="103">
        <v>174</v>
      </c>
      <c r="H25" s="172">
        <f t="shared" si="4"/>
        <v>11076</v>
      </c>
      <c r="I25" s="172"/>
      <c r="J25" s="172"/>
      <c r="K25" s="172">
        <f t="shared" si="5"/>
        <v>0</v>
      </c>
      <c r="L25" s="172"/>
      <c r="M25" s="173">
        <f t="shared" si="6"/>
        <v>11076</v>
      </c>
      <c r="N25" s="169">
        <v>38.4</v>
      </c>
    </row>
    <row r="26" spans="1:14" ht="13.5" thickBot="1">
      <c r="A26" s="139" t="s">
        <v>352</v>
      </c>
      <c r="B26" s="182"/>
      <c r="C26" s="182"/>
      <c r="D26" s="41">
        <f aca="true" t="shared" si="7" ref="D26:N26">SUM(D16:D25)</f>
        <v>87530</v>
      </c>
      <c r="E26" s="41">
        <f t="shared" si="7"/>
        <v>995</v>
      </c>
      <c r="F26" s="41">
        <f t="shared" si="7"/>
        <v>32735</v>
      </c>
      <c r="G26" s="41">
        <f t="shared" si="7"/>
        <v>2038</v>
      </c>
      <c r="H26" s="41">
        <f t="shared" si="7"/>
        <v>123298</v>
      </c>
      <c r="I26" s="41">
        <f t="shared" si="7"/>
        <v>2044</v>
      </c>
      <c r="J26" s="41">
        <f t="shared" si="7"/>
        <v>756.2</v>
      </c>
      <c r="K26" s="41">
        <f t="shared" si="7"/>
        <v>2800.2</v>
      </c>
      <c r="L26" s="41">
        <f t="shared" si="7"/>
        <v>60</v>
      </c>
      <c r="M26" s="183">
        <f t="shared" si="7"/>
        <v>126158.20000000001</v>
      </c>
      <c r="N26" s="178">
        <f t="shared" si="7"/>
        <v>389.99999999999994</v>
      </c>
    </row>
    <row r="27" spans="1:14" ht="12.75">
      <c r="A27" s="43" t="s">
        <v>31</v>
      </c>
      <c r="B27" s="20"/>
      <c r="C27" s="20"/>
      <c r="D27" s="46"/>
      <c r="E27" s="46"/>
      <c r="F27" s="46"/>
      <c r="G27" s="46"/>
      <c r="H27" s="47"/>
      <c r="I27" s="47"/>
      <c r="J27" s="47"/>
      <c r="K27" s="47"/>
      <c r="L27" s="47"/>
      <c r="M27" s="179"/>
      <c r="N27" s="180"/>
    </row>
    <row r="28" spans="1:14" ht="12.75">
      <c r="A28" s="94" t="s">
        <v>353</v>
      </c>
      <c r="B28" s="160">
        <v>529</v>
      </c>
      <c r="C28" s="160">
        <v>3113</v>
      </c>
      <c r="D28" s="103">
        <v>6220</v>
      </c>
      <c r="E28" s="103">
        <v>46</v>
      </c>
      <c r="F28" s="103">
        <v>2318</v>
      </c>
      <c r="G28" s="103">
        <v>108</v>
      </c>
      <c r="H28" s="110">
        <f aca="true" t="shared" si="8" ref="H28:H39">+D28+E28+F28+G28</f>
        <v>8692</v>
      </c>
      <c r="I28" s="110">
        <v>531</v>
      </c>
      <c r="J28" s="110">
        <v>196.5</v>
      </c>
      <c r="K28" s="110">
        <f aca="true" t="shared" si="9" ref="K28:K39">+I28+J28</f>
        <v>727.5</v>
      </c>
      <c r="L28" s="110">
        <v>0</v>
      </c>
      <c r="M28" s="168">
        <f aca="true" t="shared" si="10" ref="M28:M39">+H28+K28+L28</f>
        <v>9419.5</v>
      </c>
      <c r="N28" s="169">
        <v>23.8</v>
      </c>
    </row>
    <row r="29" spans="1:14" ht="12.75">
      <c r="A29" s="94" t="s">
        <v>354</v>
      </c>
      <c r="B29" s="160">
        <v>525</v>
      </c>
      <c r="C29" s="160">
        <v>3113</v>
      </c>
      <c r="D29" s="103">
        <v>11825</v>
      </c>
      <c r="E29" s="103">
        <v>50</v>
      </c>
      <c r="F29" s="103">
        <v>4393</v>
      </c>
      <c r="G29" s="103">
        <v>279</v>
      </c>
      <c r="H29" s="110">
        <f t="shared" si="8"/>
        <v>16547</v>
      </c>
      <c r="I29" s="110">
        <v>124</v>
      </c>
      <c r="J29" s="110">
        <v>45.9</v>
      </c>
      <c r="K29" s="110">
        <f t="shared" si="9"/>
        <v>169.9</v>
      </c>
      <c r="L29" s="110">
        <v>10</v>
      </c>
      <c r="M29" s="168">
        <f t="shared" si="10"/>
        <v>16726.9</v>
      </c>
      <c r="N29" s="169">
        <v>52.7</v>
      </c>
    </row>
    <row r="30" spans="1:14" ht="12.75">
      <c r="A30" s="94" t="s">
        <v>355</v>
      </c>
      <c r="B30" s="160">
        <v>526</v>
      </c>
      <c r="C30" s="160">
        <v>3113</v>
      </c>
      <c r="D30" s="103">
        <v>12349</v>
      </c>
      <c r="E30" s="103">
        <v>50</v>
      </c>
      <c r="F30" s="103">
        <v>4587</v>
      </c>
      <c r="G30" s="103">
        <v>331</v>
      </c>
      <c r="H30" s="110">
        <f t="shared" si="8"/>
        <v>17317</v>
      </c>
      <c r="I30" s="110"/>
      <c r="J30" s="110"/>
      <c r="K30" s="110">
        <f t="shared" si="9"/>
        <v>0</v>
      </c>
      <c r="L30" s="110"/>
      <c r="M30" s="168">
        <f t="shared" si="10"/>
        <v>17317</v>
      </c>
      <c r="N30" s="169">
        <v>54.2</v>
      </c>
    </row>
    <row r="31" spans="1:14" ht="12.75">
      <c r="A31" s="94" t="s">
        <v>356</v>
      </c>
      <c r="B31" s="160">
        <v>530</v>
      </c>
      <c r="C31" s="160">
        <v>3113</v>
      </c>
      <c r="D31" s="103">
        <v>7993</v>
      </c>
      <c r="E31" s="103">
        <v>10</v>
      </c>
      <c r="F31" s="103">
        <v>2961</v>
      </c>
      <c r="G31" s="103">
        <v>184</v>
      </c>
      <c r="H31" s="110">
        <f t="shared" si="8"/>
        <v>11148</v>
      </c>
      <c r="I31" s="110"/>
      <c r="J31" s="110"/>
      <c r="K31" s="110">
        <f t="shared" si="9"/>
        <v>0</v>
      </c>
      <c r="L31" s="110"/>
      <c r="M31" s="168">
        <f t="shared" si="10"/>
        <v>11148</v>
      </c>
      <c r="N31" s="169">
        <v>35</v>
      </c>
    </row>
    <row r="32" spans="1:14" ht="12.75">
      <c r="A32" s="94" t="s">
        <v>357</v>
      </c>
      <c r="B32" s="160">
        <v>531</v>
      </c>
      <c r="C32" s="160">
        <v>3113</v>
      </c>
      <c r="D32" s="103">
        <v>15105</v>
      </c>
      <c r="E32" s="103">
        <v>50</v>
      </c>
      <c r="F32" s="103">
        <v>5606</v>
      </c>
      <c r="G32" s="103">
        <v>403</v>
      </c>
      <c r="H32" s="110">
        <f t="shared" si="8"/>
        <v>21164</v>
      </c>
      <c r="I32" s="110">
        <v>45</v>
      </c>
      <c r="J32" s="110">
        <v>16.7</v>
      </c>
      <c r="K32" s="110">
        <f t="shared" si="9"/>
        <v>61.7</v>
      </c>
      <c r="L32" s="110">
        <v>0</v>
      </c>
      <c r="M32" s="168">
        <f t="shared" si="10"/>
        <v>21225.7</v>
      </c>
      <c r="N32" s="169">
        <v>67.5</v>
      </c>
    </row>
    <row r="33" spans="1:14" ht="12.75">
      <c r="A33" s="94" t="s">
        <v>358</v>
      </c>
      <c r="B33" s="160">
        <v>524</v>
      </c>
      <c r="C33" s="160">
        <v>3113</v>
      </c>
      <c r="D33" s="103">
        <v>7490</v>
      </c>
      <c r="E33" s="103">
        <v>55</v>
      </c>
      <c r="F33" s="103">
        <v>2790</v>
      </c>
      <c r="G33" s="103">
        <v>158</v>
      </c>
      <c r="H33" s="110">
        <f t="shared" si="8"/>
        <v>10493</v>
      </c>
      <c r="I33" s="110">
        <v>75</v>
      </c>
      <c r="J33" s="110">
        <v>27.8</v>
      </c>
      <c r="K33" s="110">
        <f t="shared" si="9"/>
        <v>102.8</v>
      </c>
      <c r="L33" s="110">
        <v>2</v>
      </c>
      <c r="M33" s="168">
        <f t="shared" si="10"/>
        <v>10597.8</v>
      </c>
      <c r="N33" s="169">
        <v>36.3</v>
      </c>
    </row>
    <row r="34" spans="1:14" ht="12.75">
      <c r="A34" s="94" t="s">
        <v>359</v>
      </c>
      <c r="B34" s="160">
        <v>528</v>
      </c>
      <c r="C34" s="160">
        <v>3113</v>
      </c>
      <c r="D34" s="103">
        <v>9690</v>
      </c>
      <c r="E34" s="103">
        <v>20</v>
      </c>
      <c r="F34" s="103">
        <v>3592</v>
      </c>
      <c r="G34" s="103">
        <v>233</v>
      </c>
      <c r="H34" s="110">
        <f t="shared" si="8"/>
        <v>13535</v>
      </c>
      <c r="I34" s="110">
        <v>7</v>
      </c>
      <c r="J34" s="110">
        <v>2.6</v>
      </c>
      <c r="K34" s="110">
        <f t="shared" si="9"/>
        <v>9.6</v>
      </c>
      <c r="L34" s="110">
        <v>0</v>
      </c>
      <c r="M34" s="168">
        <f t="shared" si="10"/>
        <v>13544.6</v>
      </c>
      <c r="N34" s="169">
        <v>42.3</v>
      </c>
    </row>
    <row r="35" spans="1:14" ht="12.75">
      <c r="A35" s="94" t="s">
        <v>360</v>
      </c>
      <c r="B35" s="160">
        <v>521</v>
      </c>
      <c r="C35" s="160">
        <v>3113</v>
      </c>
      <c r="D35" s="103">
        <v>9330</v>
      </c>
      <c r="E35" s="103">
        <v>45</v>
      </c>
      <c r="F35" s="103">
        <v>3468</v>
      </c>
      <c r="G35" s="103">
        <v>221</v>
      </c>
      <c r="H35" s="110">
        <f t="shared" si="8"/>
        <v>13064</v>
      </c>
      <c r="I35" s="110">
        <v>9</v>
      </c>
      <c r="J35" s="110">
        <v>3.3</v>
      </c>
      <c r="K35" s="110">
        <f t="shared" si="9"/>
        <v>12.3</v>
      </c>
      <c r="L35" s="110">
        <v>1.5</v>
      </c>
      <c r="M35" s="168">
        <f t="shared" si="10"/>
        <v>13077.8</v>
      </c>
      <c r="N35" s="169">
        <v>40.6</v>
      </c>
    </row>
    <row r="36" spans="1:14" ht="12.75">
      <c r="A36" s="94" t="s">
        <v>361</v>
      </c>
      <c r="B36" s="160">
        <v>522</v>
      </c>
      <c r="C36" s="160">
        <v>3113</v>
      </c>
      <c r="D36" s="103">
        <v>6328</v>
      </c>
      <c r="E36" s="103">
        <v>36</v>
      </c>
      <c r="F36" s="103">
        <v>2354</v>
      </c>
      <c r="G36" s="103">
        <v>151</v>
      </c>
      <c r="H36" s="110">
        <f t="shared" si="8"/>
        <v>8869</v>
      </c>
      <c r="I36" s="110">
        <v>62</v>
      </c>
      <c r="J36" s="110">
        <v>23</v>
      </c>
      <c r="K36" s="110">
        <f t="shared" si="9"/>
        <v>85</v>
      </c>
      <c r="L36" s="110">
        <v>15.5</v>
      </c>
      <c r="M36" s="168">
        <f t="shared" si="10"/>
        <v>8969.5</v>
      </c>
      <c r="N36" s="169">
        <v>28.2</v>
      </c>
    </row>
    <row r="37" spans="1:14" ht="12.75">
      <c r="A37" s="94" t="s">
        <v>362</v>
      </c>
      <c r="B37" s="160">
        <v>527</v>
      </c>
      <c r="C37" s="160">
        <v>3117</v>
      </c>
      <c r="D37" s="103">
        <v>6293</v>
      </c>
      <c r="E37" s="103">
        <v>15</v>
      </c>
      <c r="F37" s="103">
        <v>2334</v>
      </c>
      <c r="G37" s="103">
        <v>210</v>
      </c>
      <c r="H37" s="110">
        <f t="shared" si="8"/>
        <v>8852</v>
      </c>
      <c r="I37" s="110">
        <v>30</v>
      </c>
      <c r="J37" s="110">
        <v>11.1</v>
      </c>
      <c r="K37" s="110">
        <f t="shared" si="9"/>
        <v>41.1</v>
      </c>
      <c r="L37" s="110">
        <v>3.5</v>
      </c>
      <c r="M37" s="168">
        <f t="shared" si="10"/>
        <v>8896.6</v>
      </c>
      <c r="N37" s="169">
        <v>28.1</v>
      </c>
    </row>
    <row r="38" spans="1:14" ht="12.75">
      <c r="A38" s="94" t="s">
        <v>363</v>
      </c>
      <c r="B38" s="160">
        <v>520</v>
      </c>
      <c r="C38" s="160">
        <v>3113</v>
      </c>
      <c r="D38" s="103">
        <v>10808</v>
      </c>
      <c r="E38" s="103">
        <v>35</v>
      </c>
      <c r="F38" s="103">
        <v>4011</v>
      </c>
      <c r="G38" s="103">
        <v>188</v>
      </c>
      <c r="H38" s="110">
        <f t="shared" si="8"/>
        <v>15042</v>
      </c>
      <c r="I38" s="110">
        <v>390</v>
      </c>
      <c r="J38" s="110">
        <v>144.3</v>
      </c>
      <c r="K38" s="110">
        <f t="shared" si="9"/>
        <v>534.3</v>
      </c>
      <c r="L38" s="110">
        <v>0</v>
      </c>
      <c r="M38" s="168">
        <f t="shared" si="10"/>
        <v>15576.3</v>
      </c>
      <c r="N38" s="169">
        <v>46.7</v>
      </c>
    </row>
    <row r="39" spans="1:14" ht="13.5" thickBot="1">
      <c r="A39" s="96" t="s">
        <v>364</v>
      </c>
      <c r="B39" s="181">
        <v>523</v>
      </c>
      <c r="C39" s="181">
        <v>3113</v>
      </c>
      <c r="D39" s="171">
        <v>5534</v>
      </c>
      <c r="E39" s="171">
        <v>5</v>
      </c>
      <c r="F39" s="171">
        <v>2049</v>
      </c>
      <c r="G39" s="171">
        <v>120</v>
      </c>
      <c r="H39" s="172">
        <f t="shared" si="8"/>
        <v>7708</v>
      </c>
      <c r="I39" s="172"/>
      <c r="J39" s="172"/>
      <c r="K39" s="172">
        <f t="shared" si="9"/>
        <v>0</v>
      </c>
      <c r="L39" s="172"/>
      <c r="M39" s="173">
        <f t="shared" si="10"/>
        <v>7708</v>
      </c>
      <c r="N39" s="174">
        <v>24.4</v>
      </c>
    </row>
    <row r="40" spans="1:14" ht="13.5" thickBot="1">
      <c r="A40" s="139" t="s">
        <v>365</v>
      </c>
      <c r="B40" s="182"/>
      <c r="C40" s="182"/>
      <c r="D40" s="41">
        <f aca="true" t="shared" si="11" ref="D40:N40">SUM(D28:D39)</f>
        <v>108965</v>
      </c>
      <c r="E40" s="41">
        <f t="shared" si="11"/>
        <v>417</v>
      </c>
      <c r="F40" s="41">
        <f t="shared" si="11"/>
        <v>40463</v>
      </c>
      <c r="G40" s="41">
        <f t="shared" si="11"/>
        <v>2586</v>
      </c>
      <c r="H40" s="41">
        <f t="shared" si="11"/>
        <v>152431</v>
      </c>
      <c r="I40" s="41">
        <f t="shared" si="11"/>
        <v>1273</v>
      </c>
      <c r="J40" s="41">
        <f t="shared" si="11"/>
        <v>471.2000000000001</v>
      </c>
      <c r="K40" s="41">
        <f t="shared" si="11"/>
        <v>1744.1999999999998</v>
      </c>
      <c r="L40" s="41">
        <f t="shared" si="11"/>
        <v>32.5</v>
      </c>
      <c r="M40" s="183">
        <f t="shared" si="11"/>
        <v>154207.7</v>
      </c>
      <c r="N40" s="178">
        <f t="shared" si="11"/>
        <v>479.8</v>
      </c>
    </row>
    <row r="41" spans="1:14" ht="12.75">
      <c r="A41" s="43" t="s">
        <v>366</v>
      </c>
      <c r="B41" s="20"/>
      <c r="C41" s="20"/>
      <c r="D41" s="46"/>
      <c r="E41" s="46"/>
      <c r="F41" s="46"/>
      <c r="G41" s="46"/>
      <c r="H41" s="47"/>
      <c r="I41" s="47"/>
      <c r="J41" s="47"/>
      <c r="K41" s="47"/>
      <c r="L41" s="47"/>
      <c r="M41" s="179"/>
      <c r="N41" s="180"/>
    </row>
    <row r="42" spans="1:14" ht="12.75">
      <c r="A42" s="94" t="s">
        <v>367</v>
      </c>
      <c r="B42" s="160">
        <v>532</v>
      </c>
      <c r="C42" s="160">
        <v>3113</v>
      </c>
      <c r="D42" s="103">
        <v>10538</v>
      </c>
      <c r="E42" s="103">
        <v>152</v>
      </c>
      <c r="F42" s="103">
        <v>3914</v>
      </c>
      <c r="G42" s="103">
        <v>259</v>
      </c>
      <c r="H42" s="110">
        <f aca="true" t="shared" si="12" ref="H42:H63">+D42+E42+F42+G42</f>
        <v>14863</v>
      </c>
      <c r="I42" s="110">
        <v>21</v>
      </c>
      <c r="J42" s="110">
        <v>7.8</v>
      </c>
      <c r="K42" s="110">
        <f aca="true" t="shared" si="13" ref="K42:K63">+I42+J42</f>
        <v>28.8</v>
      </c>
      <c r="L42" s="110">
        <v>4.5</v>
      </c>
      <c r="M42" s="168">
        <f aca="true" t="shared" si="14" ref="M42:M65">+H42+K42+L42</f>
        <v>14896.3</v>
      </c>
      <c r="N42" s="169">
        <v>47.1</v>
      </c>
    </row>
    <row r="43" spans="1:14" ht="12.75">
      <c r="A43" s="94" t="s">
        <v>368</v>
      </c>
      <c r="B43" s="160">
        <v>544</v>
      </c>
      <c r="C43" s="160">
        <v>3113</v>
      </c>
      <c r="D43" s="103">
        <v>18102</v>
      </c>
      <c r="E43" s="103">
        <v>294</v>
      </c>
      <c r="F43" s="103">
        <v>6756</v>
      </c>
      <c r="G43" s="103">
        <v>444</v>
      </c>
      <c r="H43" s="110">
        <f t="shared" si="12"/>
        <v>25596</v>
      </c>
      <c r="I43" s="110"/>
      <c r="J43" s="110"/>
      <c r="K43" s="110">
        <f t="shared" si="13"/>
        <v>0</v>
      </c>
      <c r="L43" s="110"/>
      <c r="M43" s="168">
        <f t="shared" si="14"/>
        <v>25596</v>
      </c>
      <c r="N43" s="169">
        <v>80.1</v>
      </c>
    </row>
    <row r="44" spans="1:14" ht="12.75">
      <c r="A44" s="94" t="s">
        <v>369</v>
      </c>
      <c r="B44" s="160">
        <v>543</v>
      </c>
      <c r="C44" s="160">
        <v>3113</v>
      </c>
      <c r="D44" s="103">
        <v>13185</v>
      </c>
      <c r="E44" s="103">
        <v>75</v>
      </c>
      <c r="F44" s="103">
        <v>4906</v>
      </c>
      <c r="G44" s="103">
        <v>355</v>
      </c>
      <c r="H44" s="110">
        <f t="shared" si="12"/>
        <v>18521</v>
      </c>
      <c r="I44" s="110"/>
      <c r="J44" s="110"/>
      <c r="K44" s="110">
        <f t="shared" si="13"/>
        <v>0</v>
      </c>
      <c r="L44" s="110"/>
      <c r="M44" s="168">
        <f t="shared" si="14"/>
        <v>18521</v>
      </c>
      <c r="N44" s="169">
        <v>59</v>
      </c>
    </row>
    <row r="45" spans="1:14" ht="12.75">
      <c r="A45" s="94" t="s">
        <v>370</v>
      </c>
      <c r="B45" s="160">
        <v>536</v>
      </c>
      <c r="C45" s="160">
        <v>3113</v>
      </c>
      <c r="D45" s="51">
        <v>0</v>
      </c>
      <c r="E45" s="51">
        <v>0</v>
      </c>
      <c r="F45" s="51">
        <v>0</v>
      </c>
      <c r="G45" s="51">
        <v>0</v>
      </c>
      <c r="H45" s="31">
        <f t="shared" si="12"/>
        <v>0</v>
      </c>
      <c r="I45" s="31"/>
      <c r="J45" s="31"/>
      <c r="K45" s="31">
        <f t="shared" si="13"/>
        <v>0</v>
      </c>
      <c r="L45" s="31"/>
      <c r="M45" s="184">
        <f t="shared" si="14"/>
        <v>0</v>
      </c>
      <c r="N45" s="185">
        <v>0</v>
      </c>
    </row>
    <row r="46" spans="1:14" ht="12.75">
      <c r="A46" s="94" t="s">
        <v>371</v>
      </c>
      <c r="B46" s="160">
        <v>535</v>
      </c>
      <c r="C46" s="160">
        <v>3113</v>
      </c>
      <c r="D46" s="186">
        <v>19799</v>
      </c>
      <c r="E46" s="186">
        <v>80</v>
      </c>
      <c r="F46" s="186">
        <v>7341</v>
      </c>
      <c r="G46" s="186">
        <v>502</v>
      </c>
      <c r="H46" s="187">
        <f t="shared" si="12"/>
        <v>27722</v>
      </c>
      <c r="I46" s="187"/>
      <c r="J46" s="187"/>
      <c r="K46" s="187">
        <f t="shared" si="13"/>
        <v>0</v>
      </c>
      <c r="L46" s="187"/>
      <c r="M46" s="188">
        <f t="shared" si="14"/>
        <v>27722</v>
      </c>
      <c r="N46" s="189">
        <v>87.4</v>
      </c>
    </row>
    <row r="47" spans="1:14" ht="12.75">
      <c r="A47" s="94" t="s">
        <v>372</v>
      </c>
      <c r="B47" s="160">
        <v>534</v>
      </c>
      <c r="C47" s="160">
        <v>3113</v>
      </c>
      <c r="D47" s="103">
        <v>11665</v>
      </c>
      <c r="E47" s="103">
        <v>100</v>
      </c>
      <c r="F47" s="103">
        <v>4356</v>
      </c>
      <c r="G47" s="103">
        <v>300</v>
      </c>
      <c r="H47" s="110">
        <f t="shared" si="12"/>
        <v>16421</v>
      </c>
      <c r="I47" s="110">
        <v>19</v>
      </c>
      <c r="J47" s="110">
        <v>7</v>
      </c>
      <c r="K47" s="110">
        <f t="shared" si="13"/>
        <v>26</v>
      </c>
      <c r="L47" s="110">
        <v>5.5</v>
      </c>
      <c r="M47" s="168">
        <f t="shared" si="14"/>
        <v>16452.5</v>
      </c>
      <c r="N47" s="169">
        <v>52.2</v>
      </c>
    </row>
    <row r="48" spans="1:14" ht="12.75">
      <c r="A48" s="94" t="s">
        <v>373</v>
      </c>
      <c r="B48" s="160">
        <v>551</v>
      </c>
      <c r="C48" s="160">
        <v>3113</v>
      </c>
      <c r="D48" s="103">
        <v>13705</v>
      </c>
      <c r="E48" s="103">
        <v>60</v>
      </c>
      <c r="F48" s="103">
        <v>5093</v>
      </c>
      <c r="G48" s="103">
        <v>372</v>
      </c>
      <c r="H48" s="110">
        <f t="shared" si="12"/>
        <v>19230</v>
      </c>
      <c r="I48" s="110">
        <v>12</v>
      </c>
      <c r="J48" s="110">
        <v>4.4</v>
      </c>
      <c r="K48" s="110">
        <f t="shared" si="13"/>
        <v>16.4</v>
      </c>
      <c r="L48" s="110">
        <v>6.5</v>
      </c>
      <c r="M48" s="168">
        <f t="shared" si="14"/>
        <v>19252.9</v>
      </c>
      <c r="N48" s="169">
        <v>60.8</v>
      </c>
    </row>
    <row r="49" spans="1:14" ht="12.75">
      <c r="A49" s="94" t="s">
        <v>374</v>
      </c>
      <c r="B49" s="160">
        <v>540</v>
      </c>
      <c r="C49" s="160">
        <v>3113</v>
      </c>
      <c r="D49" s="103">
        <v>0</v>
      </c>
      <c r="E49" s="103">
        <v>0</v>
      </c>
      <c r="F49" s="103">
        <v>0</v>
      </c>
      <c r="G49" s="103">
        <v>0</v>
      </c>
      <c r="H49" s="110">
        <f t="shared" si="12"/>
        <v>0</v>
      </c>
      <c r="I49" s="110">
        <v>72</v>
      </c>
      <c r="J49" s="110">
        <v>26.6</v>
      </c>
      <c r="K49" s="110">
        <f t="shared" si="13"/>
        <v>98.6</v>
      </c>
      <c r="L49" s="110">
        <v>0</v>
      </c>
      <c r="M49" s="168">
        <f t="shared" si="14"/>
        <v>98.6</v>
      </c>
      <c r="N49" s="169">
        <v>0</v>
      </c>
    </row>
    <row r="50" spans="1:14" ht="12.75">
      <c r="A50" s="94" t="s">
        <v>375</v>
      </c>
      <c r="B50" s="160">
        <v>549</v>
      </c>
      <c r="C50" s="160">
        <v>3113</v>
      </c>
      <c r="D50" s="103">
        <v>12653</v>
      </c>
      <c r="E50" s="103">
        <v>100</v>
      </c>
      <c r="F50" s="103">
        <v>4718</v>
      </c>
      <c r="G50" s="103">
        <v>323</v>
      </c>
      <c r="H50" s="110">
        <f t="shared" si="12"/>
        <v>17794</v>
      </c>
      <c r="I50" s="110">
        <v>274</v>
      </c>
      <c r="J50" s="110">
        <v>101.4</v>
      </c>
      <c r="K50" s="110">
        <f t="shared" si="13"/>
        <v>375.4</v>
      </c>
      <c r="L50" s="110">
        <v>20</v>
      </c>
      <c r="M50" s="168">
        <f t="shared" si="14"/>
        <v>18189.4</v>
      </c>
      <c r="N50" s="169">
        <v>56.6</v>
      </c>
    </row>
    <row r="51" spans="1:14" ht="12.75">
      <c r="A51" s="94" t="s">
        <v>376</v>
      </c>
      <c r="B51" s="160">
        <v>537</v>
      </c>
      <c r="C51" s="160">
        <v>3113</v>
      </c>
      <c r="D51" s="103">
        <v>15839</v>
      </c>
      <c r="E51" s="103">
        <v>120</v>
      </c>
      <c r="F51" s="103">
        <v>5888</v>
      </c>
      <c r="G51" s="103">
        <v>389</v>
      </c>
      <c r="H51" s="110">
        <f t="shared" si="12"/>
        <v>22236</v>
      </c>
      <c r="I51" s="110">
        <v>0</v>
      </c>
      <c r="J51" s="110">
        <v>0</v>
      </c>
      <c r="K51" s="110">
        <f t="shared" si="13"/>
        <v>0</v>
      </c>
      <c r="L51" s="110">
        <v>2.5</v>
      </c>
      <c r="M51" s="168">
        <f t="shared" si="14"/>
        <v>22238.5</v>
      </c>
      <c r="N51" s="169">
        <v>70.7</v>
      </c>
    </row>
    <row r="52" spans="1:14" ht="12.75">
      <c r="A52" s="94" t="s">
        <v>377</v>
      </c>
      <c r="B52" s="160">
        <v>554</v>
      </c>
      <c r="C52" s="160">
        <v>3113</v>
      </c>
      <c r="D52" s="103">
        <v>9133</v>
      </c>
      <c r="E52" s="103">
        <v>80</v>
      </c>
      <c r="F52" s="103">
        <v>3405</v>
      </c>
      <c r="G52" s="103">
        <v>225</v>
      </c>
      <c r="H52" s="110">
        <f t="shared" si="12"/>
        <v>12843</v>
      </c>
      <c r="I52" s="110">
        <v>47</v>
      </c>
      <c r="J52" s="110">
        <v>17.4</v>
      </c>
      <c r="K52" s="110">
        <f t="shared" si="13"/>
        <v>64.4</v>
      </c>
      <c r="L52" s="110">
        <v>0</v>
      </c>
      <c r="M52" s="168">
        <f t="shared" si="14"/>
        <v>12907.4</v>
      </c>
      <c r="N52" s="169">
        <v>40.6</v>
      </c>
    </row>
    <row r="53" spans="1:14" ht="12.75">
      <c r="A53" s="94" t="s">
        <v>378</v>
      </c>
      <c r="B53" s="160">
        <v>547</v>
      </c>
      <c r="C53" s="160">
        <v>3113</v>
      </c>
      <c r="D53" s="103">
        <v>9576</v>
      </c>
      <c r="E53" s="103">
        <v>90</v>
      </c>
      <c r="F53" s="103">
        <v>3575</v>
      </c>
      <c r="G53" s="103">
        <v>219</v>
      </c>
      <c r="H53" s="110">
        <f t="shared" si="12"/>
        <v>13460</v>
      </c>
      <c r="I53" s="110">
        <v>22</v>
      </c>
      <c r="J53" s="110">
        <v>8.1</v>
      </c>
      <c r="K53" s="110">
        <f t="shared" si="13"/>
        <v>30.1</v>
      </c>
      <c r="L53" s="110">
        <v>5</v>
      </c>
      <c r="M53" s="168">
        <f t="shared" si="14"/>
        <v>13495.1</v>
      </c>
      <c r="N53" s="169">
        <v>44.4</v>
      </c>
    </row>
    <row r="54" spans="1:14" ht="12.75">
      <c r="A54" s="94" t="s">
        <v>379</v>
      </c>
      <c r="B54" s="160">
        <v>553</v>
      </c>
      <c r="C54" s="160">
        <v>3113</v>
      </c>
      <c r="D54" s="103">
        <v>7779</v>
      </c>
      <c r="E54" s="103">
        <v>155</v>
      </c>
      <c r="F54" s="103">
        <v>2887</v>
      </c>
      <c r="G54" s="103">
        <v>182</v>
      </c>
      <c r="H54" s="110">
        <f t="shared" si="12"/>
        <v>11003</v>
      </c>
      <c r="I54" s="110">
        <v>25</v>
      </c>
      <c r="J54" s="110">
        <v>9.3</v>
      </c>
      <c r="K54" s="110">
        <f t="shared" si="13"/>
        <v>34.3</v>
      </c>
      <c r="L54" s="110">
        <v>4</v>
      </c>
      <c r="M54" s="168">
        <f t="shared" si="14"/>
        <v>11041.3</v>
      </c>
      <c r="N54" s="169">
        <v>34.7</v>
      </c>
    </row>
    <row r="55" spans="1:14" ht="12.75">
      <c r="A55" s="94" t="s">
        <v>380</v>
      </c>
      <c r="B55" s="160">
        <v>538</v>
      </c>
      <c r="C55" s="160">
        <v>3113</v>
      </c>
      <c r="D55" s="103">
        <v>7699</v>
      </c>
      <c r="E55" s="103">
        <v>60</v>
      </c>
      <c r="F55" s="103">
        <v>2869</v>
      </c>
      <c r="G55" s="103">
        <v>185</v>
      </c>
      <c r="H55" s="110">
        <f t="shared" si="12"/>
        <v>10813</v>
      </c>
      <c r="I55" s="110">
        <v>275</v>
      </c>
      <c r="J55" s="110">
        <v>101.8</v>
      </c>
      <c r="K55" s="110">
        <f t="shared" si="13"/>
        <v>376.8</v>
      </c>
      <c r="L55" s="110">
        <v>23</v>
      </c>
      <c r="M55" s="168">
        <f t="shared" si="14"/>
        <v>11212.8</v>
      </c>
      <c r="N55" s="169">
        <v>34.2</v>
      </c>
    </row>
    <row r="56" spans="1:14" ht="12.75">
      <c r="A56" s="94" t="s">
        <v>381</v>
      </c>
      <c r="B56" s="160">
        <v>542</v>
      </c>
      <c r="C56" s="160">
        <v>3113</v>
      </c>
      <c r="D56" s="103">
        <v>7438</v>
      </c>
      <c r="E56" s="103">
        <v>50</v>
      </c>
      <c r="F56" s="103">
        <v>2771</v>
      </c>
      <c r="G56" s="103">
        <v>178</v>
      </c>
      <c r="H56" s="110">
        <f t="shared" si="12"/>
        <v>10437</v>
      </c>
      <c r="I56" s="110"/>
      <c r="J56" s="110"/>
      <c r="K56" s="110">
        <f t="shared" si="13"/>
        <v>0</v>
      </c>
      <c r="L56" s="110"/>
      <c r="M56" s="168">
        <f t="shared" si="14"/>
        <v>10437</v>
      </c>
      <c r="N56" s="169">
        <v>33</v>
      </c>
    </row>
    <row r="57" spans="1:14" ht="12.75">
      <c r="A57" s="94" t="s">
        <v>382</v>
      </c>
      <c r="B57" s="160">
        <v>552</v>
      </c>
      <c r="C57" s="160">
        <v>3113</v>
      </c>
      <c r="D57" s="103">
        <v>7925</v>
      </c>
      <c r="E57" s="103">
        <v>100</v>
      </c>
      <c r="F57" s="103">
        <v>2944</v>
      </c>
      <c r="G57" s="103">
        <v>192</v>
      </c>
      <c r="H57" s="110">
        <f t="shared" si="12"/>
        <v>11161</v>
      </c>
      <c r="I57" s="110">
        <v>106</v>
      </c>
      <c r="J57" s="110">
        <v>39.2</v>
      </c>
      <c r="K57" s="110">
        <f t="shared" si="13"/>
        <v>145.2</v>
      </c>
      <c r="L57" s="110">
        <v>6.5</v>
      </c>
      <c r="M57" s="168">
        <f t="shared" si="14"/>
        <v>11312.7</v>
      </c>
      <c r="N57" s="169">
        <v>33.9</v>
      </c>
    </row>
    <row r="58" spans="1:14" ht="12.75">
      <c r="A58" s="94" t="s">
        <v>383</v>
      </c>
      <c r="B58" s="160">
        <v>545</v>
      </c>
      <c r="C58" s="160">
        <v>3113</v>
      </c>
      <c r="D58" s="103">
        <v>13947</v>
      </c>
      <c r="E58" s="103">
        <v>80</v>
      </c>
      <c r="F58" s="103">
        <v>5191</v>
      </c>
      <c r="G58" s="103">
        <v>304</v>
      </c>
      <c r="H58" s="110">
        <f t="shared" si="12"/>
        <v>19522</v>
      </c>
      <c r="I58" s="110">
        <v>106</v>
      </c>
      <c r="J58" s="110">
        <v>39.3</v>
      </c>
      <c r="K58" s="110">
        <f t="shared" si="13"/>
        <v>145.3</v>
      </c>
      <c r="L58" s="110">
        <v>8.5</v>
      </c>
      <c r="M58" s="168">
        <f t="shared" si="14"/>
        <v>19675.8</v>
      </c>
      <c r="N58" s="169">
        <v>62.2</v>
      </c>
    </row>
    <row r="59" spans="1:14" ht="12.75">
      <c r="A59" s="94" t="s">
        <v>384</v>
      </c>
      <c r="B59" s="160">
        <v>546</v>
      </c>
      <c r="C59" s="160">
        <v>3113</v>
      </c>
      <c r="D59" s="103">
        <v>8597</v>
      </c>
      <c r="E59" s="103">
        <v>80</v>
      </c>
      <c r="F59" s="103">
        <v>3209</v>
      </c>
      <c r="G59" s="103">
        <v>213</v>
      </c>
      <c r="H59" s="110">
        <f t="shared" si="12"/>
        <v>12099</v>
      </c>
      <c r="I59" s="110"/>
      <c r="J59" s="110"/>
      <c r="K59" s="110">
        <f t="shared" si="13"/>
        <v>0</v>
      </c>
      <c r="L59" s="110"/>
      <c r="M59" s="168">
        <f t="shared" si="14"/>
        <v>12099</v>
      </c>
      <c r="N59" s="169">
        <v>38.2</v>
      </c>
    </row>
    <row r="60" spans="1:14" ht="12.75">
      <c r="A60" s="94" t="s">
        <v>385</v>
      </c>
      <c r="B60" s="160">
        <v>550</v>
      </c>
      <c r="C60" s="160">
        <v>3113</v>
      </c>
      <c r="D60" s="103">
        <v>10775</v>
      </c>
      <c r="E60" s="103">
        <v>70</v>
      </c>
      <c r="F60" s="103">
        <v>4010</v>
      </c>
      <c r="G60" s="103">
        <v>253</v>
      </c>
      <c r="H60" s="110">
        <f t="shared" si="12"/>
        <v>15108</v>
      </c>
      <c r="I60" s="110"/>
      <c r="J60" s="110"/>
      <c r="K60" s="110">
        <f t="shared" si="13"/>
        <v>0</v>
      </c>
      <c r="L60" s="110"/>
      <c r="M60" s="168">
        <f t="shared" si="14"/>
        <v>15108</v>
      </c>
      <c r="N60" s="169">
        <v>47.4</v>
      </c>
    </row>
    <row r="61" spans="1:14" ht="12.75">
      <c r="A61" s="94" t="s">
        <v>386</v>
      </c>
      <c r="B61" s="160">
        <v>548</v>
      </c>
      <c r="C61" s="160">
        <v>3113</v>
      </c>
      <c r="D61" s="103">
        <v>9809</v>
      </c>
      <c r="E61" s="103">
        <v>180</v>
      </c>
      <c r="F61" s="103">
        <v>3648</v>
      </c>
      <c r="G61" s="103">
        <v>242</v>
      </c>
      <c r="H61" s="110">
        <f t="shared" si="12"/>
        <v>13879</v>
      </c>
      <c r="I61" s="110"/>
      <c r="J61" s="110"/>
      <c r="K61" s="110">
        <f t="shared" si="13"/>
        <v>0</v>
      </c>
      <c r="L61" s="110"/>
      <c r="M61" s="168">
        <f t="shared" si="14"/>
        <v>13879</v>
      </c>
      <c r="N61" s="169">
        <v>46.5</v>
      </c>
    </row>
    <row r="62" spans="1:14" ht="12.75">
      <c r="A62" s="94" t="s">
        <v>387</v>
      </c>
      <c r="B62" s="160">
        <v>541</v>
      </c>
      <c r="C62" s="160">
        <v>3113</v>
      </c>
      <c r="D62" s="103">
        <v>6208</v>
      </c>
      <c r="E62" s="103">
        <v>50</v>
      </c>
      <c r="F62" s="103">
        <v>2316</v>
      </c>
      <c r="G62" s="103">
        <v>140</v>
      </c>
      <c r="H62" s="110">
        <f t="shared" si="12"/>
        <v>8714</v>
      </c>
      <c r="I62" s="110"/>
      <c r="J62" s="110"/>
      <c r="K62" s="110">
        <f t="shared" si="13"/>
        <v>0</v>
      </c>
      <c r="L62" s="110"/>
      <c r="M62" s="168">
        <f t="shared" si="14"/>
        <v>8714</v>
      </c>
      <c r="N62" s="169">
        <v>27.6</v>
      </c>
    </row>
    <row r="63" spans="1:14" ht="12.75">
      <c r="A63" s="94" t="s">
        <v>388</v>
      </c>
      <c r="B63" s="160">
        <v>539</v>
      </c>
      <c r="C63" s="160">
        <v>3113</v>
      </c>
      <c r="D63" s="103">
        <v>10909</v>
      </c>
      <c r="E63" s="103">
        <v>82</v>
      </c>
      <c r="F63" s="103">
        <v>4068</v>
      </c>
      <c r="G63" s="103">
        <v>280</v>
      </c>
      <c r="H63" s="110">
        <f t="shared" si="12"/>
        <v>15339</v>
      </c>
      <c r="I63" s="110">
        <v>150</v>
      </c>
      <c r="J63" s="110">
        <v>55.5</v>
      </c>
      <c r="K63" s="110">
        <f t="shared" si="13"/>
        <v>205.5</v>
      </c>
      <c r="L63" s="110">
        <v>48.5</v>
      </c>
      <c r="M63" s="168">
        <f t="shared" si="14"/>
        <v>15593</v>
      </c>
      <c r="N63" s="169">
        <v>48.8</v>
      </c>
    </row>
    <row r="64" spans="1:14" ht="12.75">
      <c r="A64" s="79" t="s">
        <v>76</v>
      </c>
      <c r="B64" s="160"/>
      <c r="C64" s="160"/>
      <c r="D64" s="103"/>
      <c r="E64" s="103"/>
      <c r="F64" s="103"/>
      <c r="G64" s="103"/>
      <c r="H64" s="110"/>
      <c r="I64" s="110"/>
      <c r="J64" s="110"/>
      <c r="K64" s="110"/>
      <c r="L64" s="110"/>
      <c r="M64" s="190">
        <f t="shared" si="14"/>
        <v>0</v>
      </c>
      <c r="N64" s="169"/>
    </row>
    <row r="65" spans="1:14" ht="13.5" thickBot="1">
      <c r="A65" s="96" t="s">
        <v>389</v>
      </c>
      <c r="B65" s="181">
        <v>679</v>
      </c>
      <c r="C65" s="181">
        <v>3113</v>
      </c>
      <c r="D65" s="103">
        <v>8365</v>
      </c>
      <c r="E65" s="103">
        <v>120</v>
      </c>
      <c r="F65" s="103">
        <v>3141</v>
      </c>
      <c r="G65" s="103">
        <v>208</v>
      </c>
      <c r="H65" s="172">
        <f>+D65+E65+F65+G65</f>
        <v>11834</v>
      </c>
      <c r="I65" s="172">
        <v>6</v>
      </c>
      <c r="J65" s="172">
        <v>2.2</v>
      </c>
      <c r="K65" s="110">
        <f>+I65+J65</f>
        <v>8.2</v>
      </c>
      <c r="L65" s="110">
        <v>1.5</v>
      </c>
      <c r="M65" s="168">
        <f t="shared" si="14"/>
        <v>11843.7</v>
      </c>
      <c r="N65" s="169">
        <v>37.6</v>
      </c>
    </row>
    <row r="66" spans="1:14" ht="13.5" thickBot="1">
      <c r="A66" s="139" t="s">
        <v>390</v>
      </c>
      <c r="B66" s="182"/>
      <c r="C66" s="182"/>
      <c r="D66" s="41">
        <f aca="true" t="shared" si="15" ref="D66:N66">SUM(D42:D65)</f>
        <v>233646</v>
      </c>
      <c r="E66" s="41">
        <f t="shared" si="15"/>
        <v>2178</v>
      </c>
      <c r="F66" s="41">
        <f t="shared" si="15"/>
        <v>87006</v>
      </c>
      <c r="G66" s="41">
        <f t="shared" si="15"/>
        <v>5765</v>
      </c>
      <c r="H66" s="41">
        <f t="shared" si="15"/>
        <v>328595</v>
      </c>
      <c r="I66" s="41">
        <f t="shared" si="15"/>
        <v>1135</v>
      </c>
      <c r="J66" s="41">
        <f t="shared" si="15"/>
        <v>420</v>
      </c>
      <c r="K66" s="41">
        <f t="shared" si="15"/>
        <v>1555</v>
      </c>
      <c r="L66" s="41">
        <f t="shared" si="15"/>
        <v>136</v>
      </c>
      <c r="M66" s="183">
        <f t="shared" si="15"/>
        <v>330286</v>
      </c>
      <c r="N66" s="178">
        <f t="shared" si="15"/>
        <v>1043.0000000000002</v>
      </c>
    </row>
    <row r="67" spans="1:14" ht="12.75">
      <c r="A67" s="43" t="s">
        <v>391</v>
      </c>
      <c r="B67" s="20"/>
      <c r="C67" s="20"/>
      <c r="D67" s="46"/>
      <c r="E67" s="46"/>
      <c r="F67" s="46"/>
      <c r="G67" s="46"/>
      <c r="H67" s="47"/>
      <c r="I67" s="47"/>
      <c r="J67" s="47"/>
      <c r="K67" s="47"/>
      <c r="L67" s="47"/>
      <c r="M67" s="191"/>
      <c r="N67" s="180"/>
    </row>
    <row r="68" spans="1:14" ht="12.75">
      <c r="A68" s="94" t="s">
        <v>392</v>
      </c>
      <c r="B68" s="160">
        <v>556</v>
      </c>
      <c r="C68" s="160">
        <v>3113</v>
      </c>
      <c r="D68" s="103">
        <v>5738</v>
      </c>
      <c r="E68" s="103">
        <v>40</v>
      </c>
      <c r="F68" s="103">
        <v>2139</v>
      </c>
      <c r="G68" s="103">
        <v>142</v>
      </c>
      <c r="H68" s="110">
        <f aca="true" t="shared" si="16" ref="H68:H80">+D68+E68+F68+G68</f>
        <v>8059</v>
      </c>
      <c r="I68" s="110">
        <v>447</v>
      </c>
      <c r="J68" s="110">
        <v>165.4</v>
      </c>
      <c r="K68" s="110">
        <f aca="true" t="shared" si="17" ref="K68:K80">+I68+J68</f>
        <v>612.4</v>
      </c>
      <c r="L68" s="110">
        <v>3</v>
      </c>
      <c r="M68" s="168">
        <f aca="true" t="shared" si="18" ref="M68:M82">+H68+K68+L68</f>
        <v>8674.4</v>
      </c>
      <c r="N68" s="169">
        <v>23.7</v>
      </c>
    </row>
    <row r="69" spans="1:14" ht="12.75">
      <c r="A69" s="94" t="s">
        <v>393</v>
      </c>
      <c r="B69" s="160">
        <v>566</v>
      </c>
      <c r="C69" s="160">
        <v>3113</v>
      </c>
      <c r="D69" s="103">
        <v>13627</v>
      </c>
      <c r="E69" s="103">
        <v>30</v>
      </c>
      <c r="F69" s="103">
        <v>5053</v>
      </c>
      <c r="G69" s="103">
        <v>352</v>
      </c>
      <c r="H69" s="110">
        <f t="shared" si="16"/>
        <v>19062</v>
      </c>
      <c r="I69" s="110"/>
      <c r="J69" s="110"/>
      <c r="K69" s="110">
        <f t="shared" si="17"/>
        <v>0</v>
      </c>
      <c r="L69" s="110"/>
      <c r="M69" s="168">
        <f t="shared" si="18"/>
        <v>19062</v>
      </c>
      <c r="N69" s="169">
        <v>57.3</v>
      </c>
    </row>
    <row r="70" spans="1:14" ht="12.75">
      <c r="A70" s="94" t="s">
        <v>394</v>
      </c>
      <c r="B70" s="160">
        <v>555</v>
      </c>
      <c r="C70" s="160">
        <v>3113</v>
      </c>
      <c r="D70" s="103">
        <v>5936</v>
      </c>
      <c r="E70" s="103">
        <v>100</v>
      </c>
      <c r="F70" s="103">
        <v>2229</v>
      </c>
      <c r="G70" s="103">
        <v>104</v>
      </c>
      <c r="H70" s="110">
        <f t="shared" si="16"/>
        <v>8369</v>
      </c>
      <c r="I70" s="110">
        <v>103</v>
      </c>
      <c r="J70" s="110">
        <v>38.1</v>
      </c>
      <c r="K70" s="110">
        <f t="shared" si="17"/>
        <v>141.1</v>
      </c>
      <c r="L70" s="110">
        <v>5</v>
      </c>
      <c r="M70" s="168">
        <f t="shared" si="18"/>
        <v>8515.1</v>
      </c>
      <c r="N70" s="169">
        <v>27.7</v>
      </c>
    </row>
    <row r="71" spans="1:14" ht="12.75">
      <c r="A71" s="94" t="s">
        <v>395</v>
      </c>
      <c r="B71" s="160">
        <v>557</v>
      </c>
      <c r="C71" s="160">
        <v>3113</v>
      </c>
      <c r="D71" s="103">
        <v>19016</v>
      </c>
      <c r="E71" s="103">
        <v>153</v>
      </c>
      <c r="F71" s="103">
        <v>7087</v>
      </c>
      <c r="G71" s="103">
        <v>479</v>
      </c>
      <c r="H71" s="110">
        <f t="shared" si="16"/>
        <v>26735</v>
      </c>
      <c r="I71" s="110">
        <v>291</v>
      </c>
      <c r="J71" s="110">
        <v>107.7</v>
      </c>
      <c r="K71" s="110">
        <f t="shared" si="17"/>
        <v>398.7</v>
      </c>
      <c r="L71" s="110">
        <v>25</v>
      </c>
      <c r="M71" s="168">
        <f t="shared" si="18"/>
        <v>27158.7</v>
      </c>
      <c r="N71" s="169">
        <v>84.8</v>
      </c>
    </row>
    <row r="72" spans="1:14" ht="12.75">
      <c r="A72" s="94" t="s">
        <v>396</v>
      </c>
      <c r="B72" s="160">
        <v>567</v>
      </c>
      <c r="C72" s="160">
        <v>3113</v>
      </c>
      <c r="D72" s="103">
        <v>4851</v>
      </c>
      <c r="E72" s="103">
        <v>12</v>
      </c>
      <c r="F72" s="103">
        <v>1799</v>
      </c>
      <c r="G72" s="103">
        <v>103</v>
      </c>
      <c r="H72" s="110">
        <f t="shared" si="16"/>
        <v>6765</v>
      </c>
      <c r="I72" s="110">
        <v>15</v>
      </c>
      <c r="J72" s="110">
        <v>5.6</v>
      </c>
      <c r="K72" s="110">
        <f t="shared" si="17"/>
        <v>20.6</v>
      </c>
      <c r="L72" s="110">
        <v>6.5</v>
      </c>
      <c r="M72" s="168">
        <f t="shared" si="18"/>
        <v>6792.1</v>
      </c>
      <c r="N72" s="169">
        <v>19.9</v>
      </c>
    </row>
    <row r="73" spans="1:14" ht="12.75">
      <c r="A73" s="94" t="s">
        <v>397</v>
      </c>
      <c r="B73" s="160">
        <v>563</v>
      </c>
      <c r="C73" s="160">
        <v>3113</v>
      </c>
      <c r="D73" s="103">
        <v>8954</v>
      </c>
      <c r="E73" s="103">
        <v>40</v>
      </c>
      <c r="F73" s="103">
        <v>3329</v>
      </c>
      <c r="G73" s="103">
        <v>223</v>
      </c>
      <c r="H73" s="110">
        <f t="shared" si="16"/>
        <v>12546</v>
      </c>
      <c r="I73" s="110"/>
      <c r="J73" s="110"/>
      <c r="K73" s="110">
        <f t="shared" si="17"/>
        <v>0</v>
      </c>
      <c r="L73" s="110"/>
      <c r="M73" s="168">
        <f t="shared" si="18"/>
        <v>12546</v>
      </c>
      <c r="N73" s="169">
        <v>38.7</v>
      </c>
    </row>
    <row r="74" spans="1:14" ht="12.75">
      <c r="A74" s="94" t="s">
        <v>398</v>
      </c>
      <c r="B74" s="160">
        <v>560</v>
      </c>
      <c r="C74" s="160">
        <v>3113</v>
      </c>
      <c r="D74" s="103">
        <v>6487</v>
      </c>
      <c r="E74" s="103">
        <v>50</v>
      </c>
      <c r="F74" s="103">
        <v>2422</v>
      </c>
      <c r="G74" s="103">
        <v>167</v>
      </c>
      <c r="H74" s="110">
        <f t="shared" si="16"/>
        <v>9126</v>
      </c>
      <c r="I74" s="110">
        <v>10</v>
      </c>
      <c r="J74" s="110">
        <v>3.7</v>
      </c>
      <c r="K74" s="110">
        <f t="shared" si="17"/>
        <v>13.7</v>
      </c>
      <c r="L74" s="110">
        <v>11</v>
      </c>
      <c r="M74" s="168">
        <f t="shared" si="18"/>
        <v>9150.7</v>
      </c>
      <c r="N74" s="169">
        <v>31.9</v>
      </c>
    </row>
    <row r="75" spans="1:14" ht="12.75">
      <c r="A75" s="94" t="s">
        <v>399</v>
      </c>
      <c r="B75" s="160">
        <v>564</v>
      </c>
      <c r="C75" s="160">
        <v>3117</v>
      </c>
      <c r="D75" s="103">
        <v>4902</v>
      </c>
      <c r="E75" s="103">
        <v>30</v>
      </c>
      <c r="F75" s="103">
        <v>1827</v>
      </c>
      <c r="G75" s="103">
        <v>172</v>
      </c>
      <c r="H75" s="110">
        <f t="shared" si="16"/>
        <v>6931</v>
      </c>
      <c r="I75" s="110">
        <v>4</v>
      </c>
      <c r="J75" s="110">
        <v>1.5</v>
      </c>
      <c r="K75" s="110">
        <f t="shared" si="17"/>
        <v>5.5</v>
      </c>
      <c r="L75" s="110">
        <v>2</v>
      </c>
      <c r="M75" s="168">
        <f t="shared" si="18"/>
        <v>6938.5</v>
      </c>
      <c r="N75" s="169">
        <v>21.3</v>
      </c>
    </row>
    <row r="76" spans="1:14" ht="12.75">
      <c r="A76" s="94" t="s">
        <v>400</v>
      </c>
      <c r="B76" s="160">
        <v>558</v>
      </c>
      <c r="C76" s="160">
        <v>3113</v>
      </c>
      <c r="D76" s="103">
        <v>6327</v>
      </c>
      <c r="E76" s="103">
        <v>35</v>
      </c>
      <c r="F76" s="103">
        <v>2352</v>
      </c>
      <c r="G76" s="103">
        <v>128</v>
      </c>
      <c r="H76" s="110">
        <f t="shared" si="16"/>
        <v>8842</v>
      </c>
      <c r="I76" s="110"/>
      <c r="J76" s="110"/>
      <c r="K76" s="110">
        <f t="shared" si="17"/>
        <v>0</v>
      </c>
      <c r="L76" s="110"/>
      <c r="M76" s="168">
        <f t="shared" si="18"/>
        <v>8842</v>
      </c>
      <c r="N76" s="169">
        <v>28.6</v>
      </c>
    </row>
    <row r="77" spans="1:14" ht="12.75">
      <c r="A77" s="94" t="s">
        <v>401</v>
      </c>
      <c r="B77" s="160">
        <v>565</v>
      </c>
      <c r="C77" s="160">
        <v>3113</v>
      </c>
      <c r="D77" s="103">
        <v>11445</v>
      </c>
      <c r="E77" s="103">
        <v>35</v>
      </c>
      <c r="F77" s="103">
        <v>4248</v>
      </c>
      <c r="G77" s="103">
        <v>264</v>
      </c>
      <c r="H77" s="110">
        <f t="shared" si="16"/>
        <v>15992</v>
      </c>
      <c r="I77" s="110"/>
      <c r="J77" s="110"/>
      <c r="K77" s="110">
        <f t="shared" si="17"/>
        <v>0</v>
      </c>
      <c r="L77" s="110"/>
      <c r="M77" s="168">
        <f t="shared" si="18"/>
        <v>15992</v>
      </c>
      <c r="N77" s="169">
        <v>51.8</v>
      </c>
    </row>
    <row r="78" spans="1:14" ht="12.75">
      <c r="A78" s="94" t="s">
        <v>402</v>
      </c>
      <c r="B78" s="160">
        <v>569</v>
      </c>
      <c r="C78" s="160">
        <v>3113</v>
      </c>
      <c r="D78" s="103">
        <v>7973</v>
      </c>
      <c r="E78" s="103">
        <v>40</v>
      </c>
      <c r="F78" s="103">
        <v>2965</v>
      </c>
      <c r="G78" s="103">
        <v>168</v>
      </c>
      <c r="H78" s="110">
        <f t="shared" si="16"/>
        <v>11146</v>
      </c>
      <c r="I78" s="110"/>
      <c r="J78" s="110"/>
      <c r="K78" s="110">
        <f t="shared" si="17"/>
        <v>0</v>
      </c>
      <c r="L78" s="110"/>
      <c r="M78" s="168">
        <f t="shared" si="18"/>
        <v>11146</v>
      </c>
      <c r="N78" s="169">
        <v>37.6</v>
      </c>
    </row>
    <row r="79" spans="1:14" ht="12.75">
      <c r="A79" s="94" t="s">
        <v>403</v>
      </c>
      <c r="B79" s="160">
        <v>570</v>
      </c>
      <c r="C79" s="160">
        <v>3113</v>
      </c>
      <c r="D79" s="103">
        <v>21411</v>
      </c>
      <c r="E79" s="103">
        <v>60</v>
      </c>
      <c r="F79" s="103">
        <v>7941</v>
      </c>
      <c r="G79" s="103">
        <v>565</v>
      </c>
      <c r="H79" s="110">
        <f t="shared" si="16"/>
        <v>29977</v>
      </c>
      <c r="I79" s="110">
        <v>364</v>
      </c>
      <c r="J79" s="110">
        <v>134.7</v>
      </c>
      <c r="K79" s="110">
        <f t="shared" si="17"/>
        <v>498.7</v>
      </c>
      <c r="L79" s="110">
        <v>5</v>
      </c>
      <c r="M79" s="168">
        <f t="shared" si="18"/>
        <v>30480.7</v>
      </c>
      <c r="N79" s="169">
        <v>92.2</v>
      </c>
    </row>
    <row r="80" spans="1:14" ht="12.75">
      <c r="A80" s="94" t="s">
        <v>404</v>
      </c>
      <c r="B80" s="160">
        <v>559</v>
      </c>
      <c r="C80" s="160">
        <v>3113</v>
      </c>
      <c r="D80" s="103">
        <v>9031</v>
      </c>
      <c r="E80" s="103">
        <v>85</v>
      </c>
      <c r="F80" s="103">
        <v>3370</v>
      </c>
      <c r="G80" s="103">
        <v>220</v>
      </c>
      <c r="H80" s="110">
        <f t="shared" si="16"/>
        <v>12706</v>
      </c>
      <c r="I80" s="110">
        <v>24</v>
      </c>
      <c r="J80" s="110">
        <v>8.9</v>
      </c>
      <c r="K80" s="110">
        <f t="shared" si="17"/>
        <v>32.9</v>
      </c>
      <c r="L80" s="110">
        <v>4.5</v>
      </c>
      <c r="M80" s="168">
        <f t="shared" si="18"/>
        <v>12743.4</v>
      </c>
      <c r="N80" s="169">
        <v>39.9</v>
      </c>
    </row>
    <row r="81" spans="1:14" ht="12.75">
      <c r="A81" s="79" t="s">
        <v>405</v>
      </c>
      <c r="B81" s="160"/>
      <c r="C81" s="160"/>
      <c r="D81" s="103"/>
      <c r="E81" s="103"/>
      <c r="F81" s="103"/>
      <c r="G81" s="103"/>
      <c r="H81" s="110"/>
      <c r="I81" s="110"/>
      <c r="J81" s="110"/>
      <c r="K81" s="110"/>
      <c r="L81" s="110"/>
      <c r="M81" s="190">
        <f t="shared" si="18"/>
        <v>0</v>
      </c>
      <c r="N81" s="169"/>
    </row>
    <row r="82" spans="1:14" ht="13.5" thickBot="1">
      <c r="A82" s="96" t="s">
        <v>406</v>
      </c>
      <c r="B82" s="181">
        <v>687</v>
      </c>
      <c r="C82" s="181">
        <v>3113</v>
      </c>
      <c r="D82" s="103">
        <v>5551</v>
      </c>
      <c r="E82" s="103">
        <v>52</v>
      </c>
      <c r="F82" s="103">
        <v>2073</v>
      </c>
      <c r="G82" s="103">
        <v>118</v>
      </c>
      <c r="H82" s="110">
        <f>+D82+E82+F82+G82</f>
        <v>7794</v>
      </c>
      <c r="I82" s="172">
        <v>50.5</v>
      </c>
      <c r="J82" s="172">
        <v>18.7</v>
      </c>
      <c r="K82" s="172">
        <f>+I82+J82</f>
        <v>69.2</v>
      </c>
      <c r="L82" s="172">
        <v>3</v>
      </c>
      <c r="M82" s="173">
        <f t="shared" si="18"/>
        <v>7866.2</v>
      </c>
      <c r="N82" s="169">
        <v>25.2</v>
      </c>
    </row>
    <row r="83" spans="1:14" ht="13.5" thickBot="1">
      <c r="A83" s="139" t="s">
        <v>407</v>
      </c>
      <c r="B83" s="182"/>
      <c r="C83" s="182"/>
      <c r="D83" s="41">
        <f aca="true" t="shared" si="19" ref="D83:N83">SUM(D68:D82)</f>
        <v>131249</v>
      </c>
      <c r="E83" s="41">
        <f t="shared" si="19"/>
        <v>762</v>
      </c>
      <c r="F83" s="41">
        <f t="shared" si="19"/>
        <v>48834</v>
      </c>
      <c r="G83" s="41">
        <f t="shared" si="19"/>
        <v>3205</v>
      </c>
      <c r="H83" s="41">
        <f t="shared" si="19"/>
        <v>184050</v>
      </c>
      <c r="I83" s="41">
        <f t="shared" si="19"/>
        <v>1308.5</v>
      </c>
      <c r="J83" s="41">
        <f t="shared" si="19"/>
        <v>484.29999999999995</v>
      </c>
      <c r="K83" s="41">
        <f t="shared" si="19"/>
        <v>1792.8000000000002</v>
      </c>
      <c r="L83" s="41">
        <f t="shared" si="19"/>
        <v>65</v>
      </c>
      <c r="M83" s="183">
        <f t="shared" si="19"/>
        <v>185907.80000000002</v>
      </c>
      <c r="N83" s="178">
        <f t="shared" si="19"/>
        <v>580.6000000000001</v>
      </c>
    </row>
    <row r="84" spans="1:14" ht="12.75">
      <c r="A84" s="43" t="s">
        <v>408</v>
      </c>
      <c r="B84" s="20"/>
      <c r="C84" s="20"/>
      <c r="D84" s="46"/>
      <c r="E84" s="46"/>
      <c r="F84" s="46"/>
      <c r="G84" s="46"/>
      <c r="H84" s="47"/>
      <c r="I84" s="47"/>
      <c r="J84" s="47"/>
      <c r="K84" s="47"/>
      <c r="L84" s="47"/>
      <c r="M84" s="191"/>
      <c r="N84" s="180"/>
    </row>
    <row r="85" spans="1:14" ht="12.75">
      <c r="A85" s="94" t="s">
        <v>409</v>
      </c>
      <c r="B85" s="160">
        <v>579</v>
      </c>
      <c r="C85" s="160">
        <v>3113</v>
      </c>
      <c r="D85" s="103">
        <v>17628</v>
      </c>
      <c r="E85" s="103">
        <v>16</v>
      </c>
      <c r="F85" s="103">
        <v>6528</v>
      </c>
      <c r="G85" s="103">
        <v>467</v>
      </c>
      <c r="H85" s="110">
        <f aca="true" t="shared" si="20" ref="H85:H99">+D85+E85+F85+G85</f>
        <v>24639</v>
      </c>
      <c r="I85" s="110">
        <v>627</v>
      </c>
      <c r="J85" s="110">
        <v>232</v>
      </c>
      <c r="K85" s="110">
        <f aca="true" t="shared" si="21" ref="K85:K99">+I85+J85</f>
        <v>859</v>
      </c>
      <c r="L85" s="110">
        <v>25</v>
      </c>
      <c r="M85" s="168">
        <f aca="true" t="shared" si="22" ref="M85:M105">+H85+K85+L85</f>
        <v>25523</v>
      </c>
      <c r="N85" s="169">
        <v>79.1</v>
      </c>
    </row>
    <row r="86" spans="1:14" ht="12.75">
      <c r="A86" s="94" t="s">
        <v>410</v>
      </c>
      <c r="B86" s="160">
        <v>585</v>
      </c>
      <c r="C86" s="160">
        <v>3113</v>
      </c>
      <c r="D86" s="103">
        <v>11640</v>
      </c>
      <c r="E86" s="103">
        <v>35</v>
      </c>
      <c r="F86" s="103">
        <v>4318</v>
      </c>
      <c r="G86" s="103">
        <v>306</v>
      </c>
      <c r="H86" s="110">
        <f t="shared" si="20"/>
        <v>16299</v>
      </c>
      <c r="I86" s="110"/>
      <c r="J86" s="110"/>
      <c r="K86" s="110">
        <f t="shared" si="21"/>
        <v>0</v>
      </c>
      <c r="L86" s="110"/>
      <c r="M86" s="168">
        <f t="shared" si="22"/>
        <v>16299</v>
      </c>
      <c r="N86" s="169">
        <v>51.4</v>
      </c>
    </row>
    <row r="87" spans="1:14" ht="12.75">
      <c r="A87" s="94" t="s">
        <v>411</v>
      </c>
      <c r="B87" s="160">
        <v>571</v>
      </c>
      <c r="C87" s="160">
        <v>3113</v>
      </c>
      <c r="D87" s="103">
        <v>12144</v>
      </c>
      <c r="E87" s="103">
        <v>100</v>
      </c>
      <c r="F87" s="103">
        <v>4528</v>
      </c>
      <c r="G87" s="103">
        <v>287</v>
      </c>
      <c r="H87" s="110">
        <f t="shared" si="20"/>
        <v>17059</v>
      </c>
      <c r="I87" s="110">
        <v>265</v>
      </c>
      <c r="J87" s="110">
        <v>98.1</v>
      </c>
      <c r="K87" s="110">
        <f t="shared" si="21"/>
        <v>363.1</v>
      </c>
      <c r="L87" s="110">
        <v>4.5</v>
      </c>
      <c r="M87" s="168">
        <f t="shared" si="22"/>
        <v>17426.6</v>
      </c>
      <c r="N87" s="169">
        <v>56</v>
      </c>
    </row>
    <row r="88" spans="1:14" ht="12.75">
      <c r="A88" s="94" t="s">
        <v>412</v>
      </c>
      <c r="B88" s="160">
        <v>584</v>
      </c>
      <c r="C88" s="160">
        <v>3113</v>
      </c>
      <c r="D88" s="103">
        <v>11975</v>
      </c>
      <c r="E88" s="103">
        <v>31</v>
      </c>
      <c r="F88" s="103">
        <v>4442</v>
      </c>
      <c r="G88" s="103">
        <v>264</v>
      </c>
      <c r="H88" s="110">
        <f t="shared" si="20"/>
        <v>16712</v>
      </c>
      <c r="I88" s="110">
        <v>294.5</v>
      </c>
      <c r="J88" s="110">
        <v>108.9</v>
      </c>
      <c r="K88" s="110">
        <f t="shared" si="21"/>
        <v>403.4</v>
      </c>
      <c r="L88" s="110">
        <v>12.5</v>
      </c>
      <c r="M88" s="168">
        <f t="shared" si="22"/>
        <v>17127.9</v>
      </c>
      <c r="N88" s="169">
        <v>56</v>
      </c>
    </row>
    <row r="89" spans="1:14" ht="12.75">
      <c r="A89" s="94" t="s">
        <v>413</v>
      </c>
      <c r="B89" s="160">
        <v>574</v>
      </c>
      <c r="C89" s="160">
        <v>3113</v>
      </c>
      <c r="D89" s="103">
        <v>10143</v>
      </c>
      <c r="E89" s="103">
        <v>56</v>
      </c>
      <c r="F89" s="103">
        <v>3772</v>
      </c>
      <c r="G89" s="103">
        <v>236</v>
      </c>
      <c r="H89" s="110">
        <f t="shared" si="20"/>
        <v>14207</v>
      </c>
      <c r="I89" s="110">
        <v>130</v>
      </c>
      <c r="J89" s="110">
        <v>48.1</v>
      </c>
      <c r="K89" s="110">
        <f t="shared" si="21"/>
        <v>178.1</v>
      </c>
      <c r="L89" s="110">
        <v>0</v>
      </c>
      <c r="M89" s="168">
        <f t="shared" si="22"/>
        <v>14385.1</v>
      </c>
      <c r="N89" s="169">
        <v>46.1</v>
      </c>
    </row>
    <row r="90" spans="1:14" ht="12.75">
      <c r="A90" s="94" t="s">
        <v>414</v>
      </c>
      <c r="B90" s="160">
        <v>587</v>
      </c>
      <c r="C90" s="160">
        <v>3113</v>
      </c>
      <c r="D90" s="103">
        <v>8010</v>
      </c>
      <c r="E90" s="103">
        <v>70</v>
      </c>
      <c r="F90" s="103">
        <v>2989</v>
      </c>
      <c r="G90" s="103">
        <v>185</v>
      </c>
      <c r="H90" s="110">
        <f t="shared" si="20"/>
        <v>11254</v>
      </c>
      <c r="I90" s="110">
        <v>72</v>
      </c>
      <c r="J90" s="110">
        <v>26.6</v>
      </c>
      <c r="K90" s="110">
        <f t="shared" si="21"/>
        <v>98.6</v>
      </c>
      <c r="L90" s="110">
        <v>2.5</v>
      </c>
      <c r="M90" s="168">
        <f t="shared" si="22"/>
        <v>11355.1</v>
      </c>
      <c r="N90" s="169">
        <v>36.2</v>
      </c>
    </row>
    <row r="91" spans="1:14" ht="12.75">
      <c r="A91" s="94" t="s">
        <v>415</v>
      </c>
      <c r="B91" s="160">
        <v>581</v>
      </c>
      <c r="C91" s="160">
        <v>3113</v>
      </c>
      <c r="D91" s="103">
        <v>11377</v>
      </c>
      <c r="E91" s="103">
        <v>150</v>
      </c>
      <c r="F91" s="103">
        <v>4262</v>
      </c>
      <c r="G91" s="103">
        <v>296</v>
      </c>
      <c r="H91" s="110">
        <f t="shared" si="20"/>
        <v>16085</v>
      </c>
      <c r="I91" s="110">
        <v>266</v>
      </c>
      <c r="J91" s="110">
        <v>98.4</v>
      </c>
      <c r="K91" s="110">
        <f t="shared" si="21"/>
        <v>364.4</v>
      </c>
      <c r="L91" s="110">
        <v>6</v>
      </c>
      <c r="M91" s="168">
        <f t="shared" si="22"/>
        <v>16455.4</v>
      </c>
      <c r="N91" s="169">
        <v>51.1</v>
      </c>
    </row>
    <row r="92" spans="1:14" ht="12.75">
      <c r="A92" s="94" t="s">
        <v>416</v>
      </c>
      <c r="B92" s="160">
        <v>588</v>
      </c>
      <c r="C92" s="160">
        <v>3113</v>
      </c>
      <c r="D92" s="103">
        <v>8857</v>
      </c>
      <c r="E92" s="103">
        <v>115</v>
      </c>
      <c r="F92" s="103">
        <v>3317</v>
      </c>
      <c r="G92" s="103">
        <v>203</v>
      </c>
      <c r="H92" s="110">
        <f t="shared" si="20"/>
        <v>12492</v>
      </c>
      <c r="I92" s="110">
        <v>184</v>
      </c>
      <c r="J92" s="110">
        <v>68.1</v>
      </c>
      <c r="K92" s="110">
        <f t="shared" si="21"/>
        <v>252.1</v>
      </c>
      <c r="L92" s="110">
        <v>6</v>
      </c>
      <c r="M92" s="168">
        <f t="shared" si="22"/>
        <v>12750.1</v>
      </c>
      <c r="N92" s="169">
        <v>40</v>
      </c>
    </row>
    <row r="93" spans="1:14" ht="12.75">
      <c r="A93" s="94" t="s">
        <v>417</v>
      </c>
      <c r="B93" s="160">
        <v>572</v>
      </c>
      <c r="C93" s="160">
        <v>3113</v>
      </c>
      <c r="D93" s="103">
        <v>21268</v>
      </c>
      <c r="E93" s="103">
        <v>270</v>
      </c>
      <c r="F93" s="103">
        <v>7962</v>
      </c>
      <c r="G93" s="103">
        <v>583</v>
      </c>
      <c r="H93" s="110">
        <f t="shared" si="20"/>
        <v>30083</v>
      </c>
      <c r="I93" s="110">
        <v>284</v>
      </c>
      <c r="J93" s="110">
        <v>105.1</v>
      </c>
      <c r="K93" s="110">
        <f t="shared" si="21"/>
        <v>389.1</v>
      </c>
      <c r="L93" s="110">
        <v>0.5</v>
      </c>
      <c r="M93" s="168">
        <f t="shared" si="22"/>
        <v>30472.6</v>
      </c>
      <c r="N93" s="169">
        <v>96.6</v>
      </c>
    </row>
    <row r="94" spans="1:14" ht="12.75">
      <c r="A94" s="94" t="s">
        <v>418</v>
      </c>
      <c r="B94" s="160">
        <v>582</v>
      </c>
      <c r="C94" s="160">
        <v>3113</v>
      </c>
      <c r="D94" s="103">
        <v>7394</v>
      </c>
      <c r="E94" s="103">
        <v>100</v>
      </c>
      <c r="F94" s="103">
        <v>2769</v>
      </c>
      <c r="G94" s="103">
        <v>173</v>
      </c>
      <c r="H94" s="110">
        <f t="shared" si="20"/>
        <v>10436</v>
      </c>
      <c r="I94" s="110">
        <v>26</v>
      </c>
      <c r="J94" s="110">
        <v>9.6</v>
      </c>
      <c r="K94" s="110">
        <f t="shared" si="21"/>
        <v>35.6</v>
      </c>
      <c r="L94" s="110">
        <v>3</v>
      </c>
      <c r="M94" s="168">
        <f t="shared" si="22"/>
        <v>10474.6</v>
      </c>
      <c r="N94" s="169">
        <v>32.9</v>
      </c>
    </row>
    <row r="95" spans="1:14" ht="12.75">
      <c r="A95" s="94" t="s">
        <v>419</v>
      </c>
      <c r="B95" s="160">
        <v>577</v>
      </c>
      <c r="C95" s="160">
        <v>3113</v>
      </c>
      <c r="D95" s="103">
        <v>11252</v>
      </c>
      <c r="E95" s="103">
        <v>180</v>
      </c>
      <c r="F95" s="103">
        <v>4226</v>
      </c>
      <c r="G95" s="103">
        <v>306</v>
      </c>
      <c r="H95" s="110">
        <f t="shared" si="20"/>
        <v>15964</v>
      </c>
      <c r="I95" s="110"/>
      <c r="J95" s="110"/>
      <c r="K95" s="110">
        <f t="shared" si="21"/>
        <v>0</v>
      </c>
      <c r="L95" s="110"/>
      <c r="M95" s="168">
        <f t="shared" si="22"/>
        <v>15964</v>
      </c>
      <c r="N95" s="169">
        <v>50.4</v>
      </c>
    </row>
    <row r="96" spans="1:14" ht="12.75">
      <c r="A96" s="94" t="s">
        <v>420</v>
      </c>
      <c r="B96" s="160">
        <v>578</v>
      </c>
      <c r="C96" s="160">
        <v>3113</v>
      </c>
      <c r="D96" s="103">
        <v>11515</v>
      </c>
      <c r="E96" s="103">
        <v>22</v>
      </c>
      <c r="F96" s="103">
        <v>4269</v>
      </c>
      <c r="G96" s="103">
        <v>263</v>
      </c>
      <c r="H96" s="110">
        <f t="shared" si="20"/>
        <v>16069</v>
      </c>
      <c r="I96" s="110">
        <v>82</v>
      </c>
      <c r="J96" s="110">
        <v>30.3</v>
      </c>
      <c r="K96" s="110">
        <f t="shared" si="21"/>
        <v>112.3</v>
      </c>
      <c r="L96" s="110">
        <v>4</v>
      </c>
      <c r="M96" s="168">
        <f t="shared" si="22"/>
        <v>16185.3</v>
      </c>
      <c r="N96" s="169">
        <v>52.6</v>
      </c>
    </row>
    <row r="97" spans="1:14" ht="12.75">
      <c r="A97" s="94" t="s">
        <v>421</v>
      </c>
      <c r="B97" s="160">
        <v>573</v>
      </c>
      <c r="C97" s="160">
        <v>3113</v>
      </c>
      <c r="D97" s="103">
        <v>8517</v>
      </c>
      <c r="E97" s="103">
        <v>75</v>
      </c>
      <c r="F97" s="103">
        <v>3178</v>
      </c>
      <c r="G97" s="103">
        <v>209</v>
      </c>
      <c r="H97" s="110">
        <f t="shared" si="20"/>
        <v>11979</v>
      </c>
      <c r="I97" s="110">
        <v>73</v>
      </c>
      <c r="J97" s="110">
        <v>27</v>
      </c>
      <c r="K97" s="110">
        <f t="shared" si="21"/>
        <v>100</v>
      </c>
      <c r="L97" s="110">
        <v>17</v>
      </c>
      <c r="M97" s="168">
        <f t="shared" si="22"/>
        <v>12096</v>
      </c>
      <c r="N97" s="169">
        <v>37.5</v>
      </c>
    </row>
    <row r="98" spans="1:14" ht="12.75">
      <c r="A98" s="94" t="s">
        <v>422</v>
      </c>
      <c r="B98" s="160">
        <v>575</v>
      </c>
      <c r="C98" s="160">
        <v>3113</v>
      </c>
      <c r="D98" s="103">
        <v>9807</v>
      </c>
      <c r="E98" s="103">
        <v>43</v>
      </c>
      <c r="F98" s="103">
        <v>3645</v>
      </c>
      <c r="G98" s="103">
        <v>206</v>
      </c>
      <c r="H98" s="110">
        <f t="shared" si="20"/>
        <v>13701</v>
      </c>
      <c r="I98" s="110">
        <v>346</v>
      </c>
      <c r="J98" s="110">
        <v>128</v>
      </c>
      <c r="K98" s="110">
        <f t="shared" si="21"/>
        <v>474</v>
      </c>
      <c r="L98" s="110">
        <v>13</v>
      </c>
      <c r="M98" s="168">
        <f t="shared" si="22"/>
        <v>14188</v>
      </c>
      <c r="N98" s="169">
        <v>45</v>
      </c>
    </row>
    <row r="99" spans="1:14" ht="12.75">
      <c r="A99" s="94" t="s">
        <v>423</v>
      </c>
      <c r="B99" s="160">
        <v>576</v>
      </c>
      <c r="C99" s="160">
        <v>3113</v>
      </c>
      <c r="D99" s="103">
        <v>12382</v>
      </c>
      <c r="E99" s="103">
        <v>90</v>
      </c>
      <c r="F99" s="103">
        <v>4613</v>
      </c>
      <c r="G99" s="103">
        <v>286</v>
      </c>
      <c r="H99" s="110">
        <f t="shared" si="20"/>
        <v>17371</v>
      </c>
      <c r="I99" s="110">
        <v>28</v>
      </c>
      <c r="J99" s="110">
        <v>10.4</v>
      </c>
      <c r="K99" s="110">
        <f t="shared" si="21"/>
        <v>38.4</v>
      </c>
      <c r="L99" s="110">
        <v>2</v>
      </c>
      <c r="M99" s="168">
        <f t="shared" si="22"/>
        <v>17411.4</v>
      </c>
      <c r="N99" s="169">
        <v>55.4</v>
      </c>
    </row>
    <row r="100" spans="1:14" ht="12.75">
      <c r="A100" s="79" t="s">
        <v>424</v>
      </c>
      <c r="B100" s="160"/>
      <c r="C100" s="160"/>
      <c r="D100" s="103"/>
      <c r="E100" s="103"/>
      <c r="F100" s="103"/>
      <c r="G100" s="103"/>
      <c r="H100" s="110"/>
      <c r="I100" s="110"/>
      <c r="J100" s="110"/>
      <c r="K100" s="110"/>
      <c r="L100" s="110"/>
      <c r="M100" s="190">
        <f t="shared" si="22"/>
        <v>0</v>
      </c>
      <c r="N100" s="169"/>
    </row>
    <row r="101" spans="1:14" ht="12.75">
      <c r="A101" s="94" t="s">
        <v>425</v>
      </c>
      <c r="B101" s="160">
        <v>699</v>
      </c>
      <c r="C101" s="160">
        <v>3113</v>
      </c>
      <c r="D101" s="103">
        <v>4621</v>
      </c>
      <c r="E101" s="103">
        <v>20</v>
      </c>
      <c r="F101" s="103">
        <v>1717</v>
      </c>
      <c r="G101" s="103">
        <v>87</v>
      </c>
      <c r="H101" s="110">
        <f>+D101+E101+F101+G101</f>
        <v>6445</v>
      </c>
      <c r="I101" s="110">
        <v>106</v>
      </c>
      <c r="J101" s="110">
        <v>39.2</v>
      </c>
      <c r="K101" s="110">
        <f>+I101+J101</f>
        <v>145.2</v>
      </c>
      <c r="L101" s="110">
        <v>0</v>
      </c>
      <c r="M101" s="190">
        <f t="shared" si="22"/>
        <v>6590.2</v>
      </c>
      <c r="N101" s="169">
        <v>21.1</v>
      </c>
    </row>
    <row r="102" spans="1:14" ht="12.75">
      <c r="A102" s="79" t="s">
        <v>116</v>
      </c>
      <c r="B102" s="160"/>
      <c r="C102" s="160"/>
      <c r="D102" s="103"/>
      <c r="E102" s="103"/>
      <c r="F102" s="103"/>
      <c r="G102" s="103"/>
      <c r="H102" s="110"/>
      <c r="I102" s="110"/>
      <c r="J102" s="110"/>
      <c r="K102" s="110"/>
      <c r="L102" s="110"/>
      <c r="M102" s="168">
        <f t="shared" si="22"/>
        <v>0</v>
      </c>
      <c r="N102" s="169"/>
    </row>
    <row r="103" spans="1:14" ht="12.75">
      <c r="A103" s="94" t="s">
        <v>426</v>
      </c>
      <c r="B103" s="160">
        <v>698</v>
      </c>
      <c r="C103" s="160">
        <v>3113</v>
      </c>
      <c r="D103" s="103">
        <v>5145</v>
      </c>
      <c r="E103" s="103">
        <v>100</v>
      </c>
      <c r="F103" s="103">
        <v>1939</v>
      </c>
      <c r="G103" s="103">
        <v>129</v>
      </c>
      <c r="H103" s="110">
        <f>+D103+E103+F103+G103</f>
        <v>7313</v>
      </c>
      <c r="I103" s="110"/>
      <c r="J103" s="110"/>
      <c r="K103" s="110">
        <f>+I103+J103</f>
        <v>0</v>
      </c>
      <c r="L103" s="110"/>
      <c r="M103" s="190">
        <f t="shared" si="22"/>
        <v>7313</v>
      </c>
      <c r="N103" s="169">
        <v>21.8</v>
      </c>
    </row>
    <row r="104" spans="1:14" ht="12.75">
      <c r="A104" s="79" t="s">
        <v>118</v>
      </c>
      <c r="B104" s="160"/>
      <c r="C104" s="160"/>
      <c r="D104" s="103"/>
      <c r="E104" s="103"/>
      <c r="F104" s="103"/>
      <c r="G104" s="103"/>
      <c r="H104" s="110"/>
      <c r="I104" s="110"/>
      <c r="J104" s="110"/>
      <c r="K104" s="110"/>
      <c r="L104" s="110"/>
      <c r="M104" s="168">
        <f t="shared" si="22"/>
        <v>0</v>
      </c>
      <c r="N104" s="169"/>
    </row>
    <row r="105" spans="1:14" ht="13.5" thickBot="1">
      <c r="A105" s="96" t="s">
        <v>427</v>
      </c>
      <c r="B105" s="181">
        <v>697</v>
      </c>
      <c r="C105" s="181">
        <v>3113</v>
      </c>
      <c r="D105" s="171">
        <v>9051</v>
      </c>
      <c r="E105" s="171">
        <v>80</v>
      </c>
      <c r="F105" s="171">
        <v>3376</v>
      </c>
      <c r="G105" s="171">
        <v>232</v>
      </c>
      <c r="H105" s="172">
        <f>+D105+E105+F105+G105</f>
        <v>12739</v>
      </c>
      <c r="I105" s="172"/>
      <c r="J105" s="172"/>
      <c r="K105" s="172">
        <f>+I105+J105</f>
        <v>0</v>
      </c>
      <c r="L105" s="172"/>
      <c r="M105" s="192">
        <f t="shared" si="22"/>
        <v>12739</v>
      </c>
      <c r="N105" s="174">
        <v>40.3</v>
      </c>
    </row>
    <row r="106" spans="1:14" ht="13.5" thickBot="1">
      <c r="A106" s="139" t="s">
        <v>428</v>
      </c>
      <c r="B106" s="182"/>
      <c r="C106" s="182"/>
      <c r="D106" s="41">
        <f aca="true" t="shared" si="23" ref="D106:N106">SUM(D85:D105)</f>
        <v>192726</v>
      </c>
      <c r="E106" s="41">
        <f t="shared" si="23"/>
        <v>1553</v>
      </c>
      <c r="F106" s="41">
        <f t="shared" si="23"/>
        <v>71850</v>
      </c>
      <c r="G106" s="41">
        <f t="shared" si="23"/>
        <v>4718</v>
      </c>
      <c r="H106" s="41">
        <f t="shared" si="23"/>
        <v>270847</v>
      </c>
      <c r="I106" s="41">
        <f t="shared" si="23"/>
        <v>2783.5</v>
      </c>
      <c r="J106" s="41">
        <f t="shared" si="23"/>
        <v>1029.8</v>
      </c>
      <c r="K106" s="41">
        <f t="shared" si="23"/>
        <v>3813.2999999999997</v>
      </c>
      <c r="L106" s="41">
        <f t="shared" si="23"/>
        <v>96</v>
      </c>
      <c r="M106" s="183">
        <f t="shared" si="23"/>
        <v>274756.30000000005</v>
      </c>
      <c r="N106" s="178">
        <f t="shared" si="23"/>
        <v>869.4999999999999</v>
      </c>
    </row>
    <row r="107" spans="1:14" ht="12.75">
      <c r="A107" s="43" t="s">
        <v>429</v>
      </c>
      <c r="B107" s="20"/>
      <c r="C107" s="20"/>
      <c r="D107" s="46"/>
      <c r="E107" s="46"/>
      <c r="F107" s="46"/>
      <c r="G107" s="46"/>
      <c r="H107" s="47"/>
      <c r="I107" s="47"/>
      <c r="J107" s="47"/>
      <c r="K107" s="47"/>
      <c r="L107" s="47"/>
      <c r="M107" s="191"/>
      <c r="N107" s="180"/>
    </row>
    <row r="108" spans="1:14" ht="12.75">
      <c r="A108" s="94" t="s">
        <v>430</v>
      </c>
      <c r="B108" s="160">
        <v>592</v>
      </c>
      <c r="C108" s="160">
        <v>3113</v>
      </c>
      <c r="D108" s="103">
        <v>8932</v>
      </c>
      <c r="E108" s="103">
        <v>118</v>
      </c>
      <c r="F108" s="103">
        <v>3346</v>
      </c>
      <c r="G108" s="103">
        <v>218</v>
      </c>
      <c r="H108" s="110">
        <f aca="true" t="shared" si="24" ref="H108:H114">+D108+E108+F108+G108</f>
        <v>12614</v>
      </c>
      <c r="I108" s="110"/>
      <c r="J108" s="110"/>
      <c r="K108" s="110">
        <f aca="true" t="shared" si="25" ref="K108:K114">+I108+J108</f>
        <v>0</v>
      </c>
      <c r="L108" s="110"/>
      <c r="M108" s="168">
        <f aca="true" t="shared" si="26" ref="M108:M116">+H108+K108+L108</f>
        <v>12614</v>
      </c>
      <c r="N108" s="169">
        <v>39.3</v>
      </c>
    </row>
    <row r="109" spans="1:14" ht="12.75">
      <c r="A109" s="94" t="s">
        <v>431</v>
      </c>
      <c r="B109" s="160">
        <v>591</v>
      </c>
      <c r="C109" s="160">
        <v>3113</v>
      </c>
      <c r="D109" s="103">
        <v>7264</v>
      </c>
      <c r="E109" s="103">
        <v>113</v>
      </c>
      <c r="F109" s="103">
        <v>2728</v>
      </c>
      <c r="G109" s="103">
        <v>165</v>
      </c>
      <c r="H109" s="110">
        <f t="shared" si="24"/>
        <v>10270</v>
      </c>
      <c r="I109" s="110">
        <v>109</v>
      </c>
      <c r="J109" s="110">
        <v>40.4</v>
      </c>
      <c r="K109" s="110">
        <f t="shared" si="25"/>
        <v>149.4</v>
      </c>
      <c r="L109" s="110">
        <v>0</v>
      </c>
      <c r="M109" s="168">
        <f t="shared" si="26"/>
        <v>10419.4</v>
      </c>
      <c r="N109" s="169">
        <v>32.3</v>
      </c>
    </row>
    <row r="110" spans="1:14" ht="12.75">
      <c r="A110" s="94" t="s">
        <v>432</v>
      </c>
      <c r="B110" s="160">
        <v>593</v>
      </c>
      <c r="C110" s="160">
        <v>3113</v>
      </c>
      <c r="D110" s="103">
        <v>7408</v>
      </c>
      <c r="E110" s="103">
        <v>143</v>
      </c>
      <c r="F110" s="103">
        <v>2791</v>
      </c>
      <c r="G110" s="103">
        <v>131</v>
      </c>
      <c r="H110" s="110">
        <f t="shared" si="24"/>
        <v>10473</v>
      </c>
      <c r="I110" s="110">
        <v>243</v>
      </c>
      <c r="J110" s="110">
        <v>89.9</v>
      </c>
      <c r="K110" s="110">
        <f t="shared" si="25"/>
        <v>332.9</v>
      </c>
      <c r="L110" s="110">
        <v>7.5</v>
      </c>
      <c r="M110" s="168">
        <f t="shared" si="26"/>
        <v>10813.4</v>
      </c>
      <c r="N110" s="169">
        <v>31.9</v>
      </c>
    </row>
    <row r="111" spans="1:14" ht="12.75">
      <c r="A111" s="94" t="s">
        <v>433</v>
      </c>
      <c r="B111" s="160">
        <v>595</v>
      </c>
      <c r="C111" s="160">
        <v>3113</v>
      </c>
      <c r="D111" s="103">
        <v>6016</v>
      </c>
      <c r="E111" s="103">
        <v>78</v>
      </c>
      <c r="F111" s="103">
        <v>2253</v>
      </c>
      <c r="G111" s="103">
        <v>137</v>
      </c>
      <c r="H111" s="110">
        <f t="shared" si="24"/>
        <v>8484</v>
      </c>
      <c r="I111" s="110">
        <v>148.5</v>
      </c>
      <c r="J111" s="110">
        <v>55</v>
      </c>
      <c r="K111" s="110">
        <f t="shared" si="25"/>
        <v>203.5</v>
      </c>
      <c r="L111" s="110">
        <v>5.5</v>
      </c>
      <c r="M111" s="168">
        <f t="shared" si="26"/>
        <v>8693</v>
      </c>
      <c r="N111" s="169">
        <v>27</v>
      </c>
    </row>
    <row r="112" spans="1:14" ht="12.75">
      <c r="A112" s="94" t="s">
        <v>434</v>
      </c>
      <c r="B112" s="160">
        <v>590</v>
      </c>
      <c r="C112" s="160">
        <v>3113</v>
      </c>
      <c r="D112" s="103">
        <v>9235</v>
      </c>
      <c r="E112" s="103">
        <v>60</v>
      </c>
      <c r="F112" s="103">
        <v>3438</v>
      </c>
      <c r="G112" s="103">
        <v>222</v>
      </c>
      <c r="H112" s="110">
        <f t="shared" si="24"/>
        <v>12955</v>
      </c>
      <c r="I112" s="110">
        <v>20</v>
      </c>
      <c r="J112" s="110">
        <v>7.4</v>
      </c>
      <c r="K112" s="110">
        <f t="shared" si="25"/>
        <v>27.4</v>
      </c>
      <c r="L112" s="110">
        <v>3.5</v>
      </c>
      <c r="M112" s="168">
        <f t="shared" si="26"/>
        <v>12985.9</v>
      </c>
      <c r="N112" s="169">
        <v>40.5</v>
      </c>
    </row>
    <row r="113" spans="1:14" ht="13.5" thickBot="1">
      <c r="A113" s="112" t="s">
        <v>435</v>
      </c>
      <c r="B113" s="193">
        <v>594</v>
      </c>
      <c r="C113" s="193">
        <v>3113</v>
      </c>
      <c r="D113" s="194">
        <v>12393</v>
      </c>
      <c r="E113" s="194">
        <v>119</v>
      </c>
      <c r="F113" s="194">
        <v>4627</v>
      </c>
      <c r="G113" s="194">
        <v>261</v>
      </c>
      <c r="H113" s="195">
        <f t="shared" si="24"/>
        <v>17400</v>
      </c>
      <c r="I113" s="195"/>
      <c r="J113" s="195"/>
      <c r="K113" s="195">
        <f t="shared" si="25"/>
        <v>0</v>
      </c>
      <c r="L113" s="195"/>
      <c r="M113" s="196">
        <f t="shared" si="26"/>
        <v>17400</v>
      </c>
      <c r="N113" s="197">
        <v>57.5</v>
      </c>
    </row>
    <row r="114" spans="1:14" ht="12.75">
      <c r="A114" s="89" t="s">
        <v>436</v>
      </c>
      <c r="B114" s="20">
        <v>589</v>
      </c>
      <c r="C114" s="20">
        <v>3113</v>
      </c>
      <c r="D114" s="46">
        <v>15075</v>
      </c>
      <c r="E114" s="46">
        <v>74</v>
      </c>
      <c r="F114" s="46">
        <v>5604</v>
      </c>
      <c r="G114" s="46">
        <v>355</v>
      </c>
      <c r="H114" s="47">
        <f t="shared" si="24"/>
        <v>21108</v>
      </c>
      <c r="I114" s="47">
        <v>93</v>
      </c>
      <c r="J114" s="47">
        <v>34.4</v>
      </c>
      <c r="K114" s="47">
        <f t="shared" si="25"/>
        <v>127.4</v>
      </c>
      <c r="L114" s="47">
        <v>6.5</v>
      </c>
      <c r="M114" s="191">
        <f t="shared" si="26"/>
        <v>21241.9</v>
      </c>
      <c r="N114" s="180">
        <v>69.5</v>
      </c>
    </row>
    <row r="115" spans="1:14" ht="13.5" thickBot="1">
      <c r="A115" s="198" t="s">
        <v>128</v>
      </c>
      <c r="B115" s="193"/>
      <c r="C115" s="193"/>
      <c r="D115" s="194"/>
      <c r="E115" s="194"/>
      <c r="F115" s="194"/>
      <c r="G115" s="194"/>
      <c r="H115" s="195"/>
      <c r="I115" s="195"/>
      <c r="J115" s="195"/>
      <c r="K115" s="195"/>
      <c r="L115" s="195"/>
      <c r="M115" s="199">
        <f t="shared" si="26"/>
        <v>0</v>
      </c>
      <c r="N115" s="197"/>
    </row>
    <row r="116" spans="1:14" ht="13.5" thickBot="1">
      <c r="A116" s="129" t="s">
        <v>437</v>
      </c>
      <c r="B116" s="200">
        <v>1329</v>
      </c>
      <c r="C116" s="200">
        <v>3117</v>
      </c>
      <c r="D116" s="201">
        <v>2779</v>
      </c>
      <c r="E116" s="201">
        <v>0</v>
      </c>
      <c r="F116" s="201">
        <v>1028</v>
      </c>
      <c r="G116" s="201">
        <v>78</v>
      </c>
      <c r="H116" s="202">
        <f>+D116+E116+F116+G116</f>
        <v>3885</v>
      </c>
      <c r="I116" s="202"/>
      <c r="J116" s="202"/>
      <c r="K116" s="202">
        <f>+I116+J116</f>
        <v>0</v>
      </c>
      <c r="L116" s="202"/>
      <c r="M116" s="203">
        <f t="shared" si="26"/>
        <v>3885</v>
      </c>
      <c r="N116" s="204">
        <v>11.7</v>
      </c>
    </row>
    <row r="117" spans="1:14" ht="13.5" thickBot="1">
      <c r="A117" s="139" t="s">
        <v>438</v>
      </c>
      <c r="B117" s="182"/>
      <c r="C117" s="182"/>
      <c r="D117" s="41">
        <f aca="true" t="shared" si="27" ref="D117:N117">SUM(D108:D116)</f>
        <v>69102</v>
      </c>
      <c r="E117" s="41">
        <f t="shared" si="27"/>
        <v>705</v>
      </c>
      <c r="F117" s="41">
        <f t="shared" si="27"/>
        <v>25815</v>
      </c>
      <c r="G117" s="41">
        <f t="shared" si="27"/>
        <v>1567</v>
      </c>
      <c r="H117" s="41">
        <f t="shared" si="27"/>
        <v>97189</v>
      </c>
      <c r="I117" s="41">
        <f t="shared" si="27"/>
        <v>613.5</v>
      </c>
      <c r="J117" s="41">
        <f t="shared" si="27"/>
        <v>227.10000000000002</v>
      </c>
      <c r="K117" s="41">
        <f t="shared" si="27"/>
        <v>840.5999999999999</v>
      </c>
      <c r="L117" s="41">
        <f t="shared" si="27"/>
        <v>23</v>
      </c>
      <c r="M117" s="183">
        <f t="shared" si="27"/>
        <v>98052.6</v>
      </c>
      <c r="N117" s="178">
        <f t="shared" si="27"/>
        <v>309.7</v>
      </c>
    </row>
    <row r="118" spans="1:14" ht="12.75">
      <c r="A118" s="43" t="s">
        <v>439</v>
      </c>
      <c r="B118" s="20"/>
      <c r="C118" s="20"/>
      <c r="D118" s="46"/>
      <c r="E118" s="46"/>
      <c r="F118" s="46"/>
      <c r="G118" s="46"/>
      <c r="H118" s="47"/>
      <c r="I118" s="47"/>
      <c r="J118" s="47"/>
      <c r="K118" s="47"/>
      <c r="L118" s="47"/>
      <c r="M118" s="191"/>
      <c r="N118" s="180"/>
    </row>
    <row r="119" spans="1:14" ht="12.75">
      <c r="A119" s="94" t="s">
        <v>440</v>
      </c>
      <c r="B119" s="160">
        <v>596</v>
      </c>
      <c r="C119" s="160">
        <v>3113</v>
      </c>
      <c r="D119" s="103">
        <v>12149</v>
      </c>
      <c r="E119" s="103">
        <v>150</v>
      </c>
      <c r="F119" s="103">
        <v>4550</v>
      </c>
      <c r="G119" s="103">
        <v>293</v>
      </c>
      <c r="H119" s="110">
        <f>+D119+E119+F119+G119</f>
        <v>17142</v>
      </c>
      <c r="I119" s="110">
        <v>136</v>
      </c>
      <c r="J119" s="110">
        <v>50.3</v>
      </c>
      <c r="K119" s="110">
        <f aca="true" t="shared" si="28" ref="K119:K134">+I119+J119</f>
        <v>186.3</v>
      </c>
      <c r="L119" s="110">
        <v>4.5</v>
      </c>
      <c r="M119" s="168">
        <f aca="true" t="shared" si="29" ref="M119:M138">+H119+K119+L119</f>
        <v>17332.8</v>
      </c>
      <c r="N119" s="169">
        <v>56.6</v>
      </c>
    </row>
    <row r="120" spans="1:14" ht="12.75">
      <c r="A120" s="94" t="s">
        <v>441</v>
      </c>
      <c r="B120" s="160">
        <v>601</v>
      </c>
      <c r="C120" s="160">
        <v>3113</v>
      </c>
      <c r="D120" s="103">
        <v>15817</v>
      </c>
      <c r="E120" s="103">
        <v>90</v>
      </c>
      <c r="F120" s="103">
        <v>5886</v>
      </c>
      <c r="G120" s="103">
        <v>429</v>
      </c>
      <c r="H120" s="110">
        <v>22222</v>
      </c>
      <c r="I120" s="110">
        <v>363</v>
      </c>
      <c r="J120" s="110">
        <v>134.3</v>
      </c>
      <c r="K120" s="110">
        <f t="shared" si="28"/>
        <v>497.3</v>
      </c>
      <c r="L120" s="110">
        <v>13</v>
      </c>
      <c r="M120" s="168">
        <f t="shared" si="29"/>
        <v>22732.3</v>
      </c>
      <c r="N120" s="169">
        <v>70.7</v>
      </c>
    </row>
    <row r="121" spans="1:14" ht="12.75">
      <c r="A121" s="94" t="s">
        <v>442</v>
      </c>
      <c r="B121" s="160">
        <v>604</v>
      </c>
      <c r="C121" s="160">
        <v>3113</v>
      </c>
      <c r="D121" s="103">
        <v>9167</v>
      </c>
      <c r="E121" s="103">
        <v>80</v>
      </c>
      <c r="F121" s="103">
        <v>3421</v>
      </c>
      <c r="G121" s="103">
        <v>183</v>
      </c>
      <c r="H121" s="110">
        <v>12851</v>
      </c>
      <c r="I121" s="110">
        <v>16</v>
      </c>
      <c r="J121" s="110">
        <v>5.9</v>
      </c>
      <c r="K121" s="110">
        <f t="shared" si="28"/>
        <v>21.9</v>
      </c>
      <c r="L121" s="110">
        <v>0</v>
      </c>
      <c r="M121" s="168">
        <f t="shared" si="29"/>
        <v>12872.9</v>
      </c>
      <c r="N121" s="169">
        <v>45.7</v>
      </c>
    </row>
    <row r="122" spans="1:14" ht="12.75">
      <c r="A122" s="94" t="s">
        <v>443</v>
      </c>
      <c r="B122" s="160">
        <v>597</v>
      </c>
      <c r="C122" s="160">
        <v>3113</v>
      </c>
      <c r="D122" s="103">
        <v>9893</v>
      </c>
      <c r="E122" s="103">
        <v>82</v>
      </c>
      <c r="F122" s="103">
        <v>3691</v>
      </c>
      <c r="G122" s="103">
        <v>236</v>
      </c>
      <c r="H122" s="110">
        <f aca="true" t="shared" si="30" ref="H122:H134">+D122+E122+F122+G122</f>
        <v>13902</v>
      </c>
      <c r="I122" s="110"/>
      <c r="J122" s="110"/>
      <c r="K122" s="110">
        <f t="shared" si="28"/>
        <v>0</v>
      </c>
      <c r="L122" s="110"/>
      <c r="M122" s="168">
        <f t="shared" si="29"/>
        <v>13902</v>
      </c>
      <c r="N122" s="169">
        <v>42.4</v>
      </c>
    </row>
    <row r="123" spans="1:14" ht="12.75">
      <c r="A123" s="94" t="s">
        <v>444</v>
      </c>
      <c r="B123" s="160">
        <v>603</v>
      </c>
      <c r="C123" s="160">
        <v>3113</v>
      </c>
      <c r="D123" s="103">
        <v>15159</v>
      </c>
      <c r="E123" s="103">
        <v>70</v>
      </c>
      <c r="F123" s="103">
        <v>5632</v>
      </c>
      <c r="G123" s="103">
        <v>373</v>
      </c>
      <c r="H123" s="110">
        <f t="shared" si="30"/>
        <v>21234</v>
      </c>
      <c r="I123" s="110"/>
      <c r="J123" s="110"/>
      <c r="K123" s="110">
        <f t="shared" si="28"/>
        <v>0</v>
      </c>
      <c r="L123" s="110"/>
      <c r="M123" s="168">
        <f t="shared" si="29"/>
        <v>21234</v>
      </c>
      <c r="N123" s="169">
        <v>72.3</v>
      </c>
    </row>
    <row r="124" spans="1:14" ht="12.75">
      <c r="A124" s="94" t="s">
        <v>445</v>
      </c>
      <c r="B124" s="160">
        <v>600</v>
      </c>
      <c r="C124" s="160">
        <v>3113</v>
      </c>
      <c r="D124" s="103">
        <v>9300</v>
      </c>
      <c r="E124" s="103">
        <v>105</v>
      </c>
      <c r="F124" s="103">
        <v>3480</v>
      </c>
      <c r="G124" s="103">
        <v>227</v>
      </c>
      <c r="H124" s="110">
        <f t="shared" si="30"/>
        <v>13112</v>
      </c>
      <c r="I124" s="110">
        <v>134</v>
      </c>
      <c r="J124" s="110">
        <v>49.6</v>
      </c>
      <c r="K124" s="110">
        <f t="shared" si="28"/>
        <v>183.6</v>
      </c>
      <c r="L124" s="110">
        <v>0</v>
      </c>
      <c r="M124" s="168">
        <f t="shared" si="29"/>
        <v>13295.6</v>
      </c>
      <c r="N124" s="169">
        <v>43.8</v>
      </c>
    </row>
    <row r="125" spans="1:14" ht="12.75">
      <c r="A125" s="94" t="s">
        <v>446</v>
      </c>
      <c r="B125" s="160">
        <v>611</v>
      </c>
      <c r="C125" s="160">
        <v>3113</v>
      </c>
      <c r="D125" s="103">
        <v>8479</v>
      </c>
      <c r="E125" s="103">
        <v>150</v>
      </c>
      <c r="F125" s="103">
        <v>3192</v>
      </c>
      <c r="G125" s="103">
        <v>205</v>
      </c>
      <c r="H125" s="110">
        <f t="shared" si="30"/>
        <v>12026</v>
      </c>
      <c r="I125" s="110">
        <v>15</v>
      </c>
      <c r="J125" s="110">
        <v>5.6</v>
      </c>
      <c r="K125" s="110">
        <f t="shared" si="28"/>
        <v>20.6</v>
      </c>
      <c r="L125" s="110">
        <v>24</v>
      </c>
      <c r="M125" s="168">
        <f t="shared" si="29"/>
        <v>12070.6</v>
      </c>
      <c r="N125" s="169">
        <v>39.5</v>
      </c>
    </row>
    <row r="126" spans="1:14" ht="12.75">
      <c r="A126" s="94" t="s">
        <v>447</v>
      </c>
      <c r="B126" s="160">
        <v>606</v>
      </c>
      <c r="C126" s="160">
        <v>3113</v>
      </c>
      <c r="D126" s="103">
        <v>9228</v>
      </c>
      <c r="E126" s="103">
        <v>96</v>
      </c>
      <c r="F126" s="103">
        <v>3452</v>
      </c>
      <c r="G126" s="103">
        <v>194</v>
      </c>
      <c r="H126" s="110">
        <f t="shared" si="30"/>
        <v>12970</v>
      </c>
      <c r="I126" s="110">
        <v>132</v>
      </c>
      <c r="J126" s="110">
        <v>48.8</v>
      </c>
      <c r="K126" s="110">
        <f t="shared" si="28"/>
        <v>180.8</v>
      </c>
      <c r="L126" s="110">
        <v>19</v>
      </c>
      <c r="M126" s="168">
        <f t="shared" si="29"/>
        <v>13169.8</v>
      </c>
      <c r="N126" s="169">
        <v>42.5</v>
      </c>
    </row>
    <row r="127" spans="1:14" ht="12.75">
      <c r="A127" s="94" t="s">
        <v>448</v>
      </c>
      <c r="B127" s="160">
        <v>608</v>
      </c>
      <c r="C127" s="160">
        <v>3113</v>
      </c>
      <c r="D127" s="103">
        <v>6761</v>
      </c>
      <c r="E127" s="103">
        <v>0</v>
      </c>
      <c r="F127" s="103">
        <v>2502</v>
      </c>
      <c r="G127" s="103">
        <v>143</v>
      </c>
      <c r="H127" s="110">
        <f t="shared" si="30"/>
        <v>9406</v>
      </c>
      <c r="I127" s="110">
        <v>5</v>
      </c>
      <c r="J127" s="110">
        <v>1.9</v>
      </c>
      <c r="K127" s="110">
        <f t="shared" si="28"/>
        <v>6.9</v>
      </c>
      <c r="L127" s="110">
        <v>6</v>
      </c>
      <c r="M127" s="168">
        <f t="shared" si="29"/>
        <v>9418.9</v>
      </c>
      <c r="N127" s="169">
        <v>30.2</v>
      </c>
    </row>
    <row r="128" spans="1:14" ht="12.75">
      <c r="A128" s="94" t="s">
        <v>449</v>
      </c>
      <c r="B128" s="160">
        <v>609</v>
      </c>
      <c r="C128" s="160">
        <v>3113</v>
      </c>
      <c r="D128" s="103">
        <v>8046</v>
      </c>
      <c r="E128" s="103">
        <v>120</v>
      </c>
      <c r="F128" s="103">
        <v>3021</v>
      </c>
      <c r="G128" s="103">
        <v>193</v>
      </c>
      <c r="H128" s="110">
        <f t="shared" si="30"/>
        <v>11380</v>
      </c>
      <c r="I128" s="110">
        <v>31</v>
      </c>
      <c r="J128" s="110">
        <v>11.5</v>
      </c>
      <c r="K128" s="110">
        <f t="shared" si="28"/>
        <v>42.5</v>
      </c>
      <c r="L128" s="110">
        <v>8.5</v>
      </c>
      <c r="M128" s="168">
        <f t="shared" si="29"/>
        <v>11431</v>
      </c>
      <c r="N128" s="169">
        <v>36.2</v>
      </c>
    </row>
    <row r="129" spans="1:14" ht="12.75">
      <c r="A129" s="94" t="s">
        <v>450</v>
      </c>
      <c r="B129" s="160">
        <v>605</v>
      </c>
      <c r="C129" s="160">
        <v>3113</v>
      </c>
      <c r="D129" s="103">
        <v>7457</v>
      </c>
      <c r="E129" s="103">
        <v>58</v>
      </c>
      <c r="F129" s="103">
        <v>2779</v>
      </c>
      <c r="G129" s="103">
        <v>179</v>
      </c>
      <c r="H129" s="110">
        <f t="shared" si="30"/>
        <v>10473</v>
      </c>
      <c r="I129" s="110">
        <v>47</v>
      </c>
      <c r="J129" s="110">
        <v>17.4</v>
      </c>
      <c r="K129" s="110">
        <f t="shared" si="28"/>
        <v>64.4</v>
      </c>
      <c r="L129" s="110">
        <v>1.5</v>
      </c>
      <c r="M129" s="168">
        <f t="shared" si="29"/>
        <v>10538.9</v>
      </c>
      <c r="N129" s="169">
        <v>31.6</v>
      </c>
    </row>
    <row r="130" spans="1:14" ht="12.75">
      <c r="A130" s="94" t="s">
        <v>451</v>
      </c>
      <c r="B130" s="160">
        <v>602</v>
      </c>
      <c r="C130" s="160">
        <v>3113</v>
      </c>
      <c r="D130" s="103">
        <v>11541</v>
      </c>
      <c r="E130" s="103">
        <v>190</v>
      </c>
      <c r="F130" s="103">
        <v>4279</v>
      </c>
      <c r="G130" s="103">
        <v>263</v>
      </c>
      <c r="H130" s="110">
        <f t="shared" si="30"/>
        <v>16273</v>
      </c>
      <c r="I130" s="110">
        <v>89</v>
      </c>
      <c r="J130" s="110">
        <v>32.9</v>
      </c>
      <c r="K130" s="110">
        <f t="shared" si="28"/>
        <v>121.9</v>
      </c>
      <c r="L130" s="110">
        <v>8.5</v>
      </c>
      <c r="M130" s="168">
        <f t="shared" si="29"/>
        <v>16403.4</v>
      </c>
      <c r="N130" s="169">
        <v>53.6</v>
      </c>
    </row>
    <row r="131" spans="1:14" ht="12.75">
      <c r="A131" s="94" t="s">
        <v>452</v>
      </c>
      <c r="B131" s="160">
        <v>610</v>
      </c>
      <c r="C131" s="160">
        <v>3113</v>
      </c>
      <c r="D131" s="103">
        <v>10496</v>
      </c>
      <c r="E131" s="103">
        <v>290</v>
      </c>
      <c r="F131" s="103">
        <v>3991</v>
      </c>
      <c r="G131" s="103">
        <v>250</v>
      </c>
      <c r="H131" s="110">
        <f t="shared" si="30"/>
        <v>15027</v>
      </c>
      <c r="I131" s="110">
        <v>131</v>
      </c>
      <c r="J131" s="110">
        <v>48.5</v>
      </c>
      <c r="K131" s="110">
        <f t="shared" si="28"/>
        <v>179.5</v>
      </c>
      <c r="L131" s="110">
        <v>5.5</v>
      </c>
      <c r="M131" s="168">
        <f t="shared" si="29"/>
        <v>15212</v>
      </c>
      <c r="N131" s="169">
        <v>49.5</v>
      </c>
    </row>
    <row r="132" spans="1:14" ht="12.75">
      <c r="A132" s="94" t="s">
        <v>453</v>
      </c>
      <c r="B132" s="160">
        <v>612</v>
      </c>
      <c r="C132" s="160">
        <v>3113</v>
      </c>
      <c r="D132" s="103">
        <v>5333</v>
      </c>
      <c r="E132" s="103">
        <v>0</v>
      </c>
      <c r="F132" s="103">
        <v>1974</v>
      </c>
      <c r="G132" s="103">
        <v>118</v>
      </c>
      <c r="H132" s="110">
        <f t="shared" si="30"/>
        <v>7425</v>
      </c>
      <c r="I132" s="110">
        <v>56</v>
      </c>
      <c r="J132" s="110">
        <v>20.7</v>
      </c>
      <c r="K132" s="110">
        <f t="shared" si="28"/>
        <v>76.7</v>
      </c>
      <c r="L132" s="110">
        <v>6</v>
      </c>
      <c r="M132" s="168">
        <f t="shared" si="29"/>
        <v>7507.7</v>
      </c>
      <c r="N132" s="169">
        <v>25.1</v>
      </c>
    </row>
    <row r="133" spans="1:14" ht="12.75">
      <c r="A133" s="94" t="s">
        <v>454</v>
      </c>
      <c r="B133" s="160">
        <v>613</v>
      </c>
      <c r="C133" s="160">
        <v>3113</v>
      </c>
      <c r="D133" s="103">
        <v>12082</v>
      </c>
      <c r="E133" s="103">
        <v>100</v>
      </c>
      <c r="F133" s="103">
        <v>4508</v>
      </c>
      <c r="G133" s="103">
        <v>320</v>
      </c>
      <c r="H133" s="110">
        <f t="shared" si="30"/>
        <v>17010</v>
      </c>
      <c r="I133" s="110">
        <v>12</v>
      </c>
      <c r="J133" s="110">
        <v>4.4</v>
      </c>
      <c r="K133" s="110">
        <f t="shared" si="28"/>
        <v>16.4</v>
      </c>
      <c r="L133" s="110">
        <v>0.5</v>
      </c>
      <c r="M133" s="168">
        <f t="shared" si="29"/>
        <v>17026.9</v>
      </c>
      <c r="N133" s="169">
        <v>55.2</v>
      </c>
    </row>
    <row r="134" spans="1:14" ht="12.75">
      <c r="A134" s="94" t="s">
        <v>455</v>
      </c>
      <c r="B134" s="160">
        <v>599</v>
      </c>
      <c r="C134" s="160">
        <v>3113</v>
      </c>
      <c r="D134" s="103">
        <v>13311</v>
      </c>
      <c r="E134" s="103">
        <v>200</v>
      </c>
      <c r="F134" s="103">
        <v>4999</v>
      </c>
      <c r="G134" s="103">
        <v>356</v>
      </c>
      <c r="H134" s="110">
        <f t="shared" si="30"/>
        <v>18866</v>
      </c>
      <c r="I134" s="110">
        <v>44</v>
      </c>
      <c r="J134" s="110">
        <v>16.3</v>
      </c>
      <c r="K134" s="110">
        <f t="shared" si="28"/>
        <v>60.3</v>
      </c>
      <c r="L134" s="110">
        <v>0</v>
      </c>
      <c r="M134" s="168">
        <f t="shared" si="29"/>
        <v>18926.3</v>
      </c>
      <c r="N134" s="169">
        <v>60</v>
      </c>
    </row>
    <row r="135" spans="1:14" ht="12.75">
      <c r="A135" s="79" t="s">
        <v>456</v>
      </c>
      <c r="B135" s="160"/>
      <c r="C135" s="160"/>
      <c r="D135" s="103"/>
      <c r="E135" s="103"/>
      <c r="F135" s="103"/>
      <c r="G135" s="103"/>
      <c r="H135" s="110"/>
      <c r="I135" s="110"/>
      <c r="J135" s="110"/>
      <c r="K135" s="110"/>
      <c r="L135" s="110"/>
      <c r="M135" s="190">
        <f t="shared" si="29"/>
        <v>0</v>
      </c>
      <c r="N135" s="169"/>
    </row>
    <row r="136" spans="1:14" ht="12.75">
      <c r="A136" s="94" t="s">
        <v>457</v>
      </c>
      <c r="B136" s="160">
        <v>1331</v>
      </c>
      <c r="C136" s="160">
        <v>3113</v>
      </c>
      <c r="D136" s="103">
        <v>8626</v>
      </c>
      <c r="E136" s="103">
        <v>35</v>
      </c>
      <c r="F136" s="103">
        <v>3207</v>
      </c>
      <c r="G136" s="103">
        <v>172</v>
      </c>
      <c r="H136" s="110">
        <f>+D136+E136+F136+G136</f>
        <v>12040</v>
      </c>
      <c r="I136" s="110"/>
      <c r="J136" s="110"/>
      <c r="K136" s="110">
        <f>+I136+J136</f>
        <v>0</v>
      </c>
      <c r="L136" s="110"/>
      <c r="M136" s="190">
        <f t="shared" si="29"/>
        <v>12040</v>
      </c>
      <c r="N136" s="169">
        <v>39.6</v>
      </c>
    </row>
    <row r="137" spans="1:14" ht="12.75">
      <c r="A137" s="79" t="s">
        <v>458</v>
      </c>
      <c r="B137" s="160"/>
      <c r="C137" s="160"/>
      <c r="D137" s="103"/>
      <c r="E137" s="103"/>
      <c r="F137" s="103"/>
      <c r="G137" s="103"/>
      <c r="H137" s="110"/>
      <c r="I137" s="110"/>
      <c r="J137" s="110"/>
      <c r="K137" s="110"/>
      <c r="L137" s="110"/>
      <c r="M137" s="168">
        <f t="shared" si="29"/>
        <v>0</v>
      </c>
      <c r="N137" s="169"/>
    </row>
    <row r="138" spans="1:14" ht="13.5" thickBot="1">
      <c r="A138" s="96" t="s">
        <v>459</v>
      </c>
      <c r="B138" s="181">
        <v>1334</v>
      </c>
      <c r="C138" s="181">
        <v>3113</v>
      </c>
      <c r="D138" s="171">
        <v>6132</v>
      </c>
      <c r="E138" s="171">
        <v>30</v>
      </c>
      <c r="F138" s="171">
        <v>2281</v>
      </c>
      <c r="G138" s="171">
        <v>139</v>
      </c>
      <c r="H138" s="172">
        <f>+D138+E138+F138+G138</f>
        <v>8582</v>
      </c>
      <c r="I138" s="172">
        <v>100</v>
      </c>
      <c r="J138" s="172">
        <v>37</v>
      </c>
      <c r="K138" s="172">
        <f>+I138+J138</f>
        <v>137</v>
      </c>
      <c r="L138" s="172">
        <v>6</v>
      </c>
      <c r="M138" s="192">
        <f t="shared" si="29"/>
        <v>8725</v>
      </c>
      <c r="N138" s="174">
        <v>27.3</v>
      </c>
    </row>
    <row r="139" spans="1:14" ht="13.5" thickBot="1">
      <c r="A139" s="139" t="s">
        <v>460</v>
      </c>
      <c r="B139" s="182"/>
      <c r="C139" s="182"/>
      <c r="D139" s="41">
        <f aca="true" t="shared" si="31" ref="D139:N139">SUM(D119:D138)</f>
        <v>178977</v>
      </c>
      <c r="E139" s="41">
        <f t="shared" si="31"/>
        <v>1846</v>
      </c>
      <c r="F139" s="41">
        <f t="shared" si="31"/>
        <v>66845</v>
      </c>
      <c r="G139" s="41">
        <f t="shared" si="31"/>
        <v>4273</v>
      </c>
      <c r="H139" s="41">
        <f t="shared" si="31"/>
        <v>251941</v>
      </c>
      <c r="I139" s="41">
        <f t="shared" si="31"/>
        <v>1311</v>
      </c>
      <c r="J139" s="41">
        <f t="shared" si="31"/>
        <v>485.0999999999999</v>
      </c>
      <c r="K139" s="41">
        <f t="shared" si="31"/>
        <v>1796.1000000000004</v>
      </c>
      <c r="L139" s="41">
        <f t="shared" si="31"/>
        <v>103</v>
      </c>
      <c r="M139" s="183">
        <f t="shared" si="31"/>
        <v>253840.1</v>
      </c>
      <c r="N139" s="178">
        <f t="shared" si="31"/>
        <v>821.8000000000001</v>
      </c>
    </row>
    <row r="140" spans="1:14" ht="12.75">
      <c r="A140" s="43" t="s">
        <v>461</v>
      </c>
      <c r="B140" s="20"/>
      <c r="C140" s="20"/>
      <c r="D140" s="46"/>
      <c r="E140" s="46"/>
      <c r="F140" s="46"/>
      <c r="G140" s="46"/>
      <c r="H140" s="47"/>
      <c r="I140" s="47"/>
      <c r="J140" s="47"/>
      <c r="K140" s="47"/>
      <c r="L140" s="47"/>
      <c r="M140" s="191"/>
      <c r="N140" s="180"/>
    </row>
    <row r="141" spans="1:14" ht="12.75">
      <c r="A141" s="94" t="s">
        <v>462</v>
      </c>
      <c r="B141" s="160">
        <v>615</v>
      </c>
      <c r="C141" s="160">
        <v>3113</v>
      </c>
      <c r="D141" s="103">
        <v>10724</v>
      </c>
      <c r="E141" s="103">
        <v>108</v>
      </c>
      <c r="F141" s="103">
        <v>4006</v>
      </c>
      <c r="G141" s="103">
        <v>288</v>
      </c>
      <c r="H141" s="110">
        <f>+D141+E141+F141+G141</f>
        <v>15126</v>
      </c>
      <c r="I141" s="110"/>
      <c r="J141" s="110"/>
      <c r="K141" s="110">
        <f>+I141+J141</f>
        <v>0</v>
      </c>
      <c r="L141" s="110"/>
      <c r="M141" s="168">
        <f>+H141+K141+L141</f>
        <v>15126</v>
      </c>
      <c r="N141" s="169">
        <v>47.6</v>
      </c>
    </row>
    <row r="142" spans="1:14" ht="12.75">
      <c r="A142" s="94" t="s">
        <v>463</v>
      </c>
      <c r="B142" s="160">
        <v>618</v>
      </c>
      <c r="C142" s="160">
        <v>3113</v>
      </c>
      <c r="D142" s="103">
        <v>10725</v>
      </c>
      <c r="E142" s="103">
        <v>20</v>
      </c>
      <c r="F142" s="103">
        <v>3976</v>
      </c>
      <c r="G142" s="103">
        <v>261</v>
      </c>
      <c r="H142" s="110">
        <f>+D142+E142+F142+G142</f>
        <v>14982</v>
      </c>
      <c r="I142" s="110"/>
      <c r="J142" s="110"/>
      <c r="K142" s="110">
        <f>+I142+J142</f>
        <v>0</v>
      </c>
      <c r="L142" s="110"/>
      <c r="M142" s="168">
        <f>+H142+K142+L142</f>
        <v>14982</v>
      </c>
      <c r="N142" s="169">
        <v>48.2</v>
      </c>
    </row>
    <row r="143" spans="1:14" ht="12.75">
      <c r="A143" s="94" t="s">
        <v>464</v>
      </c>
      <c r="B143" s="160">
        <v>614</v>
      </c>
      <c r="C143" s="160">
        <v>3113</v>
      </c>
      <c r="D143" s="103">
        <v>13498</v>
      </c>
      <c r="E143" s="103">
        <v>25</v>
      </c>
      <c r="F143" s="103">
        <v>5007</v>
      </c>
      <c r="G143" s="103">
        <v>678</v>
      </c>
      <c r="H143" s="110">
        <f>+D143+E143+F143+G143</f>
        <v>19208</v>
      </c>
      <c r="I143" s="110"/>
      <c r="J143" s="110"/>
      <c r="K143" s="110">
        <f>+I143+J143</f>
        <v>0</v>
      </c>
      <c r="L143" s="110"/>
      <c r="M143" s="168">
        <f>+H143+K143+L143</f>
        <v>19208</v>
      </c>
      <c r="N143" s="169">
        <v>60.3</v>
      </c>
    </row>
    <row r="144" spans="1:14" ht="12.75">
      <c r="A144" s="94" t="s">
        <v>465</v>
      </c>
      <c r="B144" s="160">
        <v>617</v>
      </c>
      <c r="C144" s="160">
        <v>3113</v>
      </c>
      <c r="D144" s="103">
        <v>9403</v>
      </c>
      <c r="E144" s="103">
        <v>84</v>
      </c>
      <c r="F144" s="103">
        <v>3509</v>
      </c>
      <c r="G144" s="103">
        <v>241</v>
      </c>
      <c r="H144" s="110">
        <f>+D144+E144+F144+G144</f>
        <v>13237</v>
      </c>
      <c r="I144" s="110"/>
      <c r="J144" s="110"/>
      <c r="K144" s="110">
        <f>+I144+J144</f>
        <v>0</v>
      </c>
      <c r="L144" s="110"/>
      <c r="M144" s="168">
        <f>+H144+K144+L144</f>
        <v>13237</v>
      </c>
      <c r="N144" s="169">
        <v>41.5</v>
      </c>
    </row>
    <row r="145" spans="1:14" ht="13.5" thickBot="1">
      <c r="A145" s="96" t="s">
        <v>466</v>
      </c>
      <c r="B145" s="181">
        <v>616</v>
      </c>
      <c r="C145" s="181">
        <v>3113</v>
      </c>
      <c r="D145" s="171">
        <v>8812</v>
      </c>
      <c r="E145" s="171">
        <v>30</v>
      </c>
      <c r="F145" s="171">
        <v>3271</v>
      </c>
      <c r="G145" s="171">
        <v>217</v>
      </c>
      <c r="H145" s="172">
        <f>+D145+E145+F145+G145</f>
        <v>12330</v>
      </c>
      <c r="I145" s="172"/>
      <c r="J145" s="172"/>
      <c r="K145" s="172">
        <f>+I145+J145</f>
        <v>0</v>
      </c>
      <c r="L145" s="172"/>
      <c r="M145" s="173">
        <f>+H145+K145+L145</f>
        <v>12330</v>
      </c>
      <c r="N145" s="174">
        <v>38.8</v>
      </c>
    </row>
    <row r="146" spans="1:14" ht="13.5" thickBot="1">
      <c r="A146" s="139" t="s">
        <v>467</v>
      </c>
      <c r="B146" s="182"/>
      <c r="C146" s="182"/>
      <c r="D146" s="41">
        <f aca="true" t="shared" si="32" ref="D146:N146">SUM(D141:D145)</f>
        <v>53162</v>
      </c>
      <c r="E146" s="41">
        <f t="shared" si="32"/>
        <v>267</v>
      </c>
      <c r="F146" s="41">
        <f t="shared" si="32"/>
        <v>19769</v>
      </c>
      <c r="G146" s="41">
        <f t="shared" si="32"/>
        <v>1685</v>
      </c>
      <c r="H146" s="41">
        <f t="shared" si="32"/>
        <v>74883</v>
      </c>
      <c r="I146" s="41">
        <f t="shared" si="32"/>
        <v>0</v>
      </c>
      <c r="J146" s="41">
        <f t="shared" si="32"/>
        <v>0</v>
      </c>
      <c r="K146" s="41">
        <f t="shared" si="32"/>
        <v>0</v>
      </c>
      <c r="L146" s="41">
        <f t="shared" si="32"/>
        <v>0</v>
      </c>
      <c r="M146" s="183">
        <f t="shared" si="32"/>
        <v>74883</v>
      </c>
      <c r="N146" s="178">
        <f t="shared" si="32"/>
        <v>236.40000000000003</v>
      </c>
    </row>
    <row r="147" spans="1:14" ht="12.75">
      <c r="A147" s="43" t="s">
        <v>468</v>
      </c>
      <c r="B147" s="20"/>
      <c r="C147" s="20"/>
      <c r="D147" s="46"/>
      <c r="E147" s="46"/>
      <c r="F147" s="46"/>
      <c r="G147" s="46"/>
      <c r="H147" s="205"/>
      <c r="I147" s="206"/>
      <c r="J147" s="206"/>
      <c r="K147" s="206"/>
      <c r="L147" s="206"/>
      <c r="M147" s="207"/>
      <c r="N147" s="180"/>
    </row>
    <row r="148" spans="1:14" ht="12.75">
      <c r="A148" s="94" t="s">
        <v>469</v>
      </c>
      <c r="B148" s="160">
        <v>621</v>
      </c>
      <c r="C148" s="160">
        <v>3113</v>
      </c>
      <c r="D148" s="103">
        <v>10111</v>
      </c>
      <c r="E148" s="103">
        <v>92</v>
      </c>
      <c r="F148" s="103">
        <v>3773</v>
      </c>
      <c r="G148" s="103">
        <v>238</v>
      </c>
      <c r="H148" s="110">
        <f aca="true" t="shared" si="33" ref="H148:H160">+D148+E148+F148+G148</f>
        <v>14214</v>
      </c>
      <c r="I148" s="47">
        <v>176</v>
      </c>
      <c r="J148" s="47">
        <v>65.1</v>
      </c>
      <c r="K148" s="47">
        <f aca="true" t="shared" si="34" ref="K148:K160">+I148+J148</f>
        <v>241.1</v>
      </c>
      <c r="L148" s="47">
        <v>1.5</v>
      </c>
      <c r="M148" s="191">
        <f aca="true" t="shared" si="35" ref="M148:M160">+H148+K148+L148</f>
        <v>14456.6</v>
      </c>
      <c r="N148" s="169">
        <v>40.8</v>
      </c>
    </row>
    <row r="149" spans="1:14" ht="12.75">
      <c r="A149" s="94" t="s">
        <v>470</v>
      </c>
      <c r="B149" s="160">
        <v>620</v>
      </c>
      <c r="C149" s="160">
        <v>3113</v>
      </c>
      <c r="D149" s="103">
        <v>8034</v>
      </c>
      <c r="E149" s="103">
        <v>52</v>
      </c>
      <c r="F149" s="103">
        <v>2991</v>
      </c>
      <c r="G149" s="103">
        <v>188</v>
      </c>
      <c r="H149" s="110">
        <f t="shared" si="33"/>
        <v>11265</v>
      </c>
      <c r="I149" s="110"/>
      <c r="J149" s="110"/>
      <c r="K149" s="110">
        <f t="shared" si="34"/>
        <v>0</v>
      </c>
      <c r="L149" s="110"/>
      <c r="M149" s="168">
        <f t="shared" si="35"/>
        <v>11265</v>
      </c>
      <c r="N149" s="169">
        <v>32.8</v>
      </c>
    </row>
    <row r="150" spans="1:14" ht="12.75">
      <c r="A150" s="94" t="s">
        <v>471</v>
      </c>
      <c r="B150" s="160">
        <v>619</v>
      </c>
      <c r="C150" s="160">
        <v>3113</v>
      </c>
      <c r="D150" s="103">
        <v>12348</v>
      </c>
      <c r="E150" s="103">
        <v>30</v>
      </c>
      <c r="F150" s="103">
        <v>4581</v>
      </c>
      <c r="G150" s="103">
        <v>326</v>
      </c>
      <c r="H150" s="110">
        <f t="shared" si="33"/>
        <v>17285</v>
      </c>
      <c r="I150" s="110"/>
      <c r="J150" s="110"/>
      <c r="K150" s="110">
        <f t="shared" si="34"/>
        <v>0</v>
      </c>
      <c r="L150" s="110"/>
      <c r="M150" s="168">
        <f t="shared" si="35"/>
        <v>17285</v>
      </c>
      <c r="N150" s="169">
        <v>51.8</v>
      </c>
    </row>
    <row r="151" spans="1:14" ht="12.75">
      <c r="A151" s="94" t="s">
        <v>472</v>
      </c>
      <c r="B151" s="160">
        <v>623</v>
      </c>
      <c r="C151" s="160">
        <v>3113</v>
      </c>
      <c r="D151" s="103">
        <v>8355</v>
      </c>
      <c r="E151" s="103">
        <v>12</v>
      </c>
      <c r="F151" s="103">
        <v>3095</v>
      </c>
      <c r="G151" s="103">
        <v>196</v>
      </c>
      <c r="H151" s="110">
        <f t="shared" si="33"/>
        <v>11658</v>
      </c>
      <c r="I151" s="110">
        <v>13</v>
      </c>
      <c r="J151" s="110">
        <v>4.8</v>
      </c>
      <c r="K151" s="110">
        <f t="shared" si="34"/>
        <v>17.8</v>
      </c>
      <c r="L151" s="110">
        <v>1.5</v>
      </c>
      <c r="M151" s="168">
        <f t="shared" si="35"/>
        <v>11677.3</v>
      </c>
      <c r="N151" s="169">
        <v>33.8</v>
      </c>
    </row>
    <row r="152" spans="1:14" ht="12.75">
      <c r="A152" s="94" t="s">
        <v>473</v>
      </c>
      <c r="B152" s="160">
        <v>631</v>
      </c>
      <c r="C152" s="160">
        <v>3113</v>
      </c>
      <c r="D152" s="103">
        <v>7548</v>
      </c>
      <c r="E152" s="103">
        <v>120</v>
      </c>
      <c r="F152" s="103">
        <v>2835</v>
      </c>
      <c r="G152" s="103">
        <v>183</v>
      </c>
      <c r="H152" s="110">
        <f t="shared" si="33"/>
        <v>10686</v>
      </c>
      <c r="I152" s="110">
        <v>22</v>
      </c>
      <c r="J152" s="110">
        <v>8.1</v>
      </c>
      <c r="K152" s="110">
        <f t="shared" si="34"/>
        <v>30.1</v>
      </c>
      <c r="L152" s="110">
        <v>0.5</v>
      </c>
      <c r="M152" s="168">
        <f t="shared" si="35"/>
        <v>10716.6</v>
      </c>
      <c r="N152" s="169">
        <v>32.4</v>
      </c>
    </row>
    <row r="153" spans="1:14" ht="12.75">
      <c r="A153" s="94" t="s">
        <v>474</v>
      </c>
      <c r="B153" s="160">
        <v>626</v>
      </c>
      <c r="C153" s="160">
        <v>3113</v>
      </c>
      <c r="D153" s="103">
        <v>6616</v>
      </c>
      <c r="E153" s="103">
        <v>50</v>
      </c>
      <c r="F153" s="103">
        <v>2466</v>
      </c>
      <c r="G153" s="103">
        <v>156</v>
      </c>
      <c r="H153" s="110">
        <f t="shared" si="33"/>
        <v>9288</v>
      </c>
      <c r="I153" s="110">
        <v>10</v>
      </c>
      <c r="J153" s="110">
        <v>3.7</v>
      </c>
      <c r="K153" s="110">
        <f t="shared" si="34"/>
        <v>13.7</v>
      </c>
      <c r="L153" s="110">
        <v>0.5</v>
      </c>
      <c r="M153" s="168">
        <f t="shared" si="35"/>
        <v>9302.2</v>
      </c>
      <c r="N153" s="169">
        <v>27.7</v>
      </c>
    </row>
    <row r="154" spans="1:14" ht="12.75">
      <c r="A154" s="94" t="s">
        <v>475</v>
      </c>
      <c r="B154" s="160">
        <v>624</v>
      </c>
      <c r="C154" s="160">
        <v>3113</v>
      </c>
      <c r="D154" s="103">
        <v>9529</v>
      </c>
      <c r="E154" s="103">
        <v>46</v>
      </c>
      <c r="F154" s="103">
        <v>3543</v>
      </c>
      <c r="G154" s="103">
        <v>247</v>
      </c>
      <c r="H154" s="110">
        <f t="shared" si="33"/>
        <v>13365</v>
      </c>
      <c r="I154" s="110">
        <v>8</v>
      </c>
      <c r="J154" s="110">
        <v>3</v>
      </c>
      <c r="K154" s="110">
        <f t="shared" si="34"/>
        <v>11</v>
      </c>
      <c r="L154" s="110">
        <v>0</v>
      </c>
      <c r="M154" s="168">
        <f t="shared" si="35"/>
        <v>13376</v>
      </c>
      <c r="N154" s="169">
        <v>40.5</v>
      </c>
    </row>
    <row r="155" spans="1:14" ht="12.75">
      <c r="A155" s="94" t="s">
        <v>476</v>
      </c>
      <c r="B155" s="160">
        <v>625</v>
      </c>
      <c r="C155" s="160">
        <v>3113</v>
      </c>
      <c r="D155" s="103">
        <v>10900</v>
      </c>
      <c r="E155" s="103">
        <v>18</v>
      </c>
      <c r="F155" s="103">
        <v>4040</v>
      </c>
      <c r="G155" s="103">
        <v>231</v>
      </c>
      <c r="H155" s="110">
        <f t="shared" si="33"/>
        <v>15189</v>
      </c>
      <c r="I155" s="110">
        <v>175</v>
      </c>
      <c r="J155" s="110">
        <v>64.8</v>
      </c>
      <c r="K155" s="110">
        <f t="shared" si="34"/>
        <v>239.8</v>
      </c>
      <c r="L155" s="110">
        <v>18</v>
      </c>
      <c r="M155" s="168">
        <f t="shared" si="35"/>
        <v>15446.8</v>
      </c>
      <c r="N155" s="169">
        <v>42.2</v>
      </c>
    </row>
    <row r="156" spans="1:14" ht="12.75">
      <c r="A156" s="94" t="s">
        <v>477</v>
      </c>
      <c r="B156" s="160">
        <v>629</v>
      </c>
      <c r="C156" s="160">
        <v>3113</v>
      </c>
      <c r="D156" s="103">
        <v>9209</v>
      </c>
      <c r="E156" s="103">
        <v>328</v>
      </c>
      <c r="F156" s="103">
        <v>3458</v>
      </c>
      <c r="G156" s="103">
        <v>234</v>
      </c>
      <c r="H156" s="110">
        <f t="shared" si="33"/>
        <v>13229</v>
      </c>
      <c r="I156" s="110">
        <v>76</v>
      </c>
      <c r="J156" s="110">
        <v>28.1</v>
      </c>
      <c r="K156" s="110">
        <f t="shared" si="34"/>
        <v>104.1</v>
      </c>
      <c r="L156" s="110">
        <v>2</v>
      </c>
      <c r="M156" s="168">
        <f t="shared" si="35"/>
        <v>13335.1</v>
      </c>
      <c r="N156" s="169">
        <v>41.6</v>
      </c>
    </row>
    <row r="157" spans="1:14" ht="12.75">
      <c r="A157" s="94" t="s">
        <v>478</v>
      </c>
      <c r="B157" s="160">
        <v>632</v>
      </c>
      <c r="C157" s="160">
        <v>3113</v>
      </c>
      <c r="D157" s="103">
        <v>8590</v>
      </c>
      <c r="E157" s="103">
        <v>80</v>
      </c>
      <c r="F157" s="103">
        <v>3207</v>
      </c>
      <c r="G157" s="103">
        <v>221</v>
      </c>
      <c r="H157" s="110">
        <f t="shared" si="33"/>
        <v>12098</v>
      </c>
      <c r="I157" s="110"/>
      <c r="J157" s="110"/>
      <c r="K157" s="110">
        <f t="shared" si="34"/>
        <v>0</v>
      </c>
      <c r="L157" s="110"/>
      <c r="M157" s="168">
        <f t="shared" si="35"/>
        <v>12098</v>
      </c>
      <c r="N157" s="169">
        <v>36.7</v>
      </c>
    </row>
    <row r="158" spans="1:14" ht="12.75">
      <c r="A158" s="94" t="s">
        <v>479</v>
      </c>
      <c r="B158" s="160">
        <v>633</v>
      </c>
      <c r="C158" s="160">
        <v>3113</v>
      </c>
      <c r="D158" s="103">
        <v>6344</v>
      </c>
      <c r="E158" s="103">
        <v>70</v>
      </c>
      <c r="F158" s="103">
        <v>2373</v>
      </c>
      <c r="G158" s="103">
        <v>146</v>
      </c>
      <c r="H158" s="110">
        <f t="shared" si="33"/>
        <v>8933</v>
      </c>
      <c r="I158" s="110"/>
      <c r="J158" s="110"/>
      <c r="K158" s="110">
        <f t="shared" si="34"/>
        <v>0</v>
      </c>
      <c r="L158" s="110"/>
      <c r="M158" s="168">
        <f t="shared" si="35"/>
        <v>8933</v>
      </c>
      <c r="N158" s="169">
        <v>27.1</v>
      </c>
    </row>
    <row r="159" spans="1:14" ht="12.75">
      <c r="A159" s="94" t="s">
        <v>480</v>
      </c>
      <c r="B159" s="160">
        <v>622</v>
      </c>
      <c r="C159" s="160">
        <v>3113</v>
      </c>
      <c r="D159" s="103">
        <v>8818</v>
      </c>
      <c r="E159" s="103">
        <v>90</v>
      </c>
      <c r="F159" s="103">
        <v>3295</v>
      </c>
      <c r="G159" s="103">
        <v>238</v>
      </c>
      <c r="H159" s="110">
        <f t="shared" si="33"/>
        <v>12441</v>
      </c>
      <c r="I159" s="110">
        <v>39.3</v>
      </c>
      <c r="J159" s="110">
        <v>14.5</v>
      </c>
      <c r="K159" s="110">
        <f t="shared" si="34"/>
        <v>53.8</v>
      </c>
      <c r="L159" s="110">
        <v>0.5</v>
      </c>
      <c r="M159" s="168">
        <f t="shared" si="35"/>
        <v>12495.3</v>
      </c>
      <c r="N159" s="169">
        <v>39.2</v>
      </c>
    </row>
    <row r="160" spans="1:14" ht="13.5" thickBot="1">
      <c r="A160" s="96" t="s">
        <v>481</v>
      </c>
      <c r="B160" s="181">
        <v>630</v>
      </c>
      <c r="C160" s="181">
        <v>3113</v>
      </c>
      <c r="D160" s="171">
        <v>10781</v>
      </c>
      <c r="E160" s="171">
        <v>186</v>
      </c>
      <c r="F160" s="171">
        <v>4055</v>
      </c>
      <c r="G160" s="171">
        <v>293</v>
      </c>
      <c r="H160" s="110">
        <f t="shared" si="33"/>
        <v>15315</v>
      </c>
      <c r="I160" s="172"/>
      <c r="J160" s="172"/>
      <c r="K160" s="172">
        <f t="shared" si="34"/>
        <v>0</v>
      </c>
      <c r="L160" s="172"/>
      <c r="M160" s="173">
        <f t="shared" si="35"/>
        <v>15315</v>
      </c>
      <c r="N160" s="174">
        <v>45</v>
      </c>
    </row>
    <row r="161" spans="1:14" ht="13.5" thickBot="1">
      <c r="A161" s="139" t="s">
        <v>482</v>
      </c>
      <c r="B161" s="182"/>
      <c r="C161" s="182"/>
      <c r="D161" s="41">
        <f aca="true" t="shared" si="36" ref="D161:N161">SUM(D148:D160)</f>
        <v>117183</v>
      </c>
      <c r="E161" s="41">
        <f t="shared" si="36"/>
        <v>1174</v>
      </c>
      <c r="F161" s="41">
        <f t="shared" si="36"/>
        <v>43712</v>
      </c>
      <c r="G161" s="41">
        <f t="shared" si="36"/>
        <v>2897</v>
      </c>
      <c r="H161" s="41">
        <f t="shared" si="36"/>
        <v>164966</v>
      </c>
      <c r="I161" s="41">
        <f t="shared" si="36"/>
        <v>519.3</v>
      </c>
      <c r="J161" s="41">
        <f t="shared" si="36"/>
        <v>192.1</v>
      </c>
      <c r="K161" s="41">
        <f t="shared" si="36"/>
        <v>711.4</v>
      </c>
      <c r="L161" s="41">
        <f t="shared" si="36"/>
        <v>24.5</v>
      </c>
      <c r="M161" s="183">
        <f t="shared" si="36"/>
        <v>165701.9</v>
      </c>
      <c r="N161" s="178">
        <f t="shared" si="36"/>
        <v>491.59999999999997</v>
      </c>
    </row>
    <row r="162" spans="1:14" ht="12.75">
      <c r="A162" s="79" t="s">
        <v>483</v>
      </c>
      <c r="B162" s="160"/>
      <c r="C162" s="160"/>
      <c r="D162" s="103"/>
      <c r="E162" s="103"/>
      <c r="F162" s="103"/>
      <c r="G162" s="103"/>
      <c r="H162" s="47"/>
      <c r="I162" s="47"/>
      <c r="J162" s="47"/>
      <c r="K162" s="47"/>
      <c r="L162" s="47"/>
      <c r="M162" s="179"/>
      <c r="N162" s="169"/>
    </row>
    <row r="163" spans="1:14" ht="12.75">
      <c r="A163" s="94" t="s">
        <v>484</v>
      </c>
      <c r="B163" s="160">
        <v>640</v>
      </c>
      <c r="C163" s="160">
        <v>3113</v>
      </c>
      <c r="D163" s="103">
        <v>9375</v>
      </c>
      <c r="E163" s="103">
        <v>80</v>
      </c>
      <c r="F163" s="103">
        <v>3497</v>
      </c>
      <c r="G163" s="103">
        <v>227</v>
      </c>
      <c r="H163" s="110">
        <f aca="true" t="shared" si="37" ref="H163:H171">+D163+E163+F163+G163</f>
        <v>13179</v>
      </c>
      <c r="I163" s="110"/>
      <c r="J163" s="110"/>
      <c r="K163" s="110">
        <f aca="true" t="shared" si="38" ref="K163:K171">+I163+J163</f>
        <v>0</v>
      </c>
      <c r="L163" s="110"/>
      <c r="M163" s="168">
        <f aca="true" t="shared" si="39" ref="M163:M173">+H163+K163+L163</f>
        <v>13179</v>
      </c>
      <c r="N163" s="169">
        <v>44.6</v>
      </c>
    </row>
    <row r="164" spans="1:14" ht="12.75">
      <c r="A164" s="94" t="s">
        <v>485</v>
      </c>
      <c r="B164" s="160">
        <v>636</v>
      </c>
      <c r="C164" s="160">
        <v>3113</v>
      </c>
      <c r="D164" s="103">
        <v>12129</v>
      </c>
      <c r="E164" s="103">
        <v>20</v>
      </c>
      <c r="F164" s="103">
        <v>4495</v>
      </c>
      <c r="G164" s="103">
        <v>322</v>
      </c>
      <c r="H164" s="110">
        <f t="shared" si="37"/>
        <v>16966</v>
      </c>
      <c r="I164" s="110">
        <v>74</v>
      </c>
      <c r="J164" s="110">
        <v>27.4</v>
      </c>
      <c r="K164" s="110">
        <f t="shared" si="38"/>
        <v>101.4</v>
      </c>
      <c r="L164" s="110">
        <v>0</v>
      </c>
      <c r="M164" s="168">
        <f t="shared" si="39"/>
        <v>17067.4</v>
      </c>
      <c r="N164" s="169">
        <v>53.8</v>
      </c>
    </row>
    <row r="165" spans="1:14" ht="12.75">
      <c r="A165" s="94" t="s">
        <v>486</v>
      </c>
      <c r="B165" s="160">
        <v>643</v>
      </c>
      <c r="C165" s="160">
        <v>3113</v>
      </c>
      <c r="D165" s="103">
        <v>16228</v>
      </c>
      <c r="E165" s="103">
        <v>30</v>
      </c>
      <c r="F165" s="103">
        <v>6015</v>
      </c>
      <c r="G165" s="103">
        <v>449</v>
      </c>
      <c r="H165" s="110">
        <f t="shared" si="37"/>
        <v>22722</v>
      </c>
      <c r="I165" s="110"/>
      <c r="J165" s="110"/>
      <c r="K165" s="110">
        <f t="shared" si="38"/>
        <v>0</v>
      </c>
      <c r="L165" s="110"/>
      <c r="M165" s="168">
        <f t="shared" si="39"/>
        <v>22722</v>
      </c>
      <c r="N165" s="169">
        <v>71.4</v>
      </c>
    </row>
    <row r="166" spans="1:14" ht="12.75">
      <c r="A166" s="94" t="s">
        <v>487</v>
      </c>
      <c r="B166" s="160">
        <v>641</v>
      </c>
      <c r="C166" s="160">
        <v>3113</v>
      </c>
      <c r="D166" s="103">
        <v>14653</v>
      </c>
      <c r="E166" s="103">
        <v>10</v>
      </c>
      <c r="F166" s="103">
        <v>5425</v>
      </c>
      <c r="G166" s="103">
        <v>395</v>
      </c>
      <c r="H166" s="110">
        <f t="shared" si="37"/>
        <v>20483</v>
      </c>
      <c r="I166" s="110"/>
      <c r="J166" s="110"/>
      <c r="K166" s="110">
        <f t="shared" si="38"/>
        <v>0</v>
      </c>
      <c r="L166" s="110"/>
      <c r="M166" s="168">
        <f t="shared" si="39"/>
        <v>20483</v>
      </c>
      <c r="N166" s="169">
        <v>64.6</v>
      </c>
    </row>
    <row r="167" spans="1:14" ht="12.75">
      <c r="A167" s="94" t="s">
        <v>488</v>
      </c>
      <c r="B167" s="160">
        <v>635</v>
      </c>
      <c r="C167" s="160">
        <v>3113</v>
      </c>
      <c r="D167" s="103">
        <v>11536</v>
      </c>
      <c r="E167" s="103">
        <v>48</v>
      </c>
      <c r="F167" s="103">
        <v>4286</v>
      </c>
      <c r="G167" s="103">
        <v>297</v>
      </c>
      <c r="H167" s="110">
        <f t="shared" si="37"/>
        <v>16167</v>
      </c>
      <c r="I167" s="110">
        <v>30</v>
      </c>
      <c r="J167" s="110">
        <v>11.1</v>
      </c>
      <c r="K167" s="110">
        <f t="shared" si="38"/>
        <v>41.1</v>
      </c>
      <c r="L167" s="110">
        <v>0</v>
      </c>
      <c r="M167" s="168">
        <f t="shared" si="39"/>
        <v>16208.1</v>
      </c>
      <c r="N167" s="169">
        <v>50.3</v>
      </c>
    </row>
    <row r="168" spans="1:14" ht="12.75">
      <c r="A168" s="94" t="s">
        <v>489</v>
      </c>
      <c r="B168" s="160">
        <v>637</v>
      </c>
      <c r="C168" s="160">
        <v>3113</v>
      </c>
      <c r="D168" s="103">
        <v>10010</v>
      </c>
      <c r="E168" s="103">
        <v>300</v>
      </c>
      <c r="F168" s="103">
        <v>3808</v>
      </c>
      <c r="G168" s="103">
        <v>257</v>
      </c>
      <c r="H168" s="110">
        <f t="shared" si="37"/>
        <v>14375</v>
      </c>
      <c r="I168" s="110">
        <v>258</v>
      </c>
      <c r="J168" s="110">
        <v>95.5</v>
      </c>
      <c r="K168" s="110">
        <f t="shared" si="38"/>
        <v>353.5</v>
      </c>
      <c r="L168" s="110">
        <v>6.5</v>
      </c>
      <c r="M168" s="168">
        <f t="shared" si="39"/>
        <v>14735</v>
      </c>
      <c r="N168" s="169">
        <v>45.6</v>
      </c>
    </row>
    <row r="169" spans="1:14" ht="12.75">
      <c r="A169" s="94" t="s">
        <v>490</v>
      </c>
      <c r="B169" s="160">
        <v>639</v>
      </c>
      <c r="C169" s="160">
        <v>3113</v>
      </c>
      <c r="D169" s="103">
        <v>11623</v>
      </c>
      <c r="E169" s="103">
        <v>50</v>
      </c>
      <c r="F169" s="103">
        <v>4318</v>
      </c>
      <c r="G169" s="103">
        <v>271</v>
      </c>
      <c r="H169" s="110">
        <f t="shared" si="37"/>
        <v>16262</v>
      </c>
      <c r="I169" s="110">
        <v>620</v>
      </c>
      <c r="J169" s="110">
        <v>229.4</v>
      </c>
      <c r="K169" s="110">
        <f t="shared" si="38"/>
        <v>849.4</v>
      </c>
      <c r="L169" s="110">
        <v>12.5</v>
      </c>
      <c r="M169" s="168">
        <f t="shared" si="39"/>
        <v>17123.9</v>
      </c>
      <c r="N169" s="169">
        <v>51.9</v>
      </c>
    </row>
    <row r="170" spans="1:14" ht="12.75">
      <c r="A170" s="94" t="s">
        <v>491</v>
      </c>
      <c r="B170" s="160">
        <v>638</v>
      </c>
      <c r="C170" s="160">
        <v>3113</v>
      </c>
      <c r="D170" s="103">
        <v>13669</v>
      </c>
      <c r="E170" s="103">
        <v>20</v>
      </c>
      <c r="F170" s="103">
        <v>5064</v>
      </c>
      <c r="G170" s="103">
        <v>366</v>
      </c>
      <c r="H170" s="110">
        <f t="shared" si="37"/>
        <v>19119</v>
      </c>
      <c r="I170" s="110">
        <v>6</v>
      </c>
      <c r="J170" s="110">
        <v>2.2</v>
      </c>
      <c r="K170" s="110">
        <f t="shared" si="38"/>
        <v>8.2</v>
      </c>
      <c r="L170" s="110">
        <v>0.5</v>
      </c>
      <c r="M170" s="168">
        <f t="shared" si="39"/>
        <v>19127.7</v>
      </c>
      <c r="N170" s="169">
        <v>60.4</v>
      </c>
    </row>
    <row r="171" spans="1:14" ht="12.75">
      <c r="A171" s="94" t="s">
        <v>492</v>
      </c>
      <c r="B171" s="160">
        <v>642</v>
      </c>
      <c r="C171" s="160">
        <v>3113</v>
      </c>
      <c r="D171" s="103">
        <v>10529</v>
      </c>
      <c r="E171" s="103">
        <v>200</v>
      </c>
      <c r="F171" s="103">
        <v>3966</v>
      </c>
      <c r="G171" s="103">
        <v>278</v>
      </c>
      <c r="H171" s="110">
        <f t="shared" si="37"/>
        <v>14973</v>
      </c>
      <c r="I171" s="110"/>
      <c r="J171" s="110"/>
      <c r="K171" s="110">
        <f t="shared" si="38"/>
        <v>0</v>
      </c>
      <c r="L171" s="110"/>
      <c r="M171" s="168">
        <f t="shared" si="39"/>
        <v>14973</v>
      </c>
      <c r="N171" s="169">
        <v>47.3</v>
      </c>
    </row>
    <row r="172" spans="1:14" ht="12.75">
      <c r="A172" s="79" t="s">
        <v>493</v>
      </c>
      <c r="B172" s="160"/>
      <c r="C172" s="160"/>
      <c r="D172" s="103"/>
      <c r="E172" s="103"/>
      <c r="F172" s="103"/>
      <c r="G172" s="103"/>
      <c r="H172" s="110"/>
      <c r="I172" s="110"/>
      <c r="J172" s="110"/>
      <c r="K172" s="110"/>
      <c r="L172" s="110"/>
      <c r="M172" s="190">
        <f t="shared" si="39"/>
        <v>0</v>
      </c>
      <c r="N172" s="169"/>
    </row>
    <row r="173" spans="1:14" ht="13.5" thickBot="1">
      <c r="A173" s="112" t="s">
        <v>494</v>
      </c>
      <c r="B173" s="193">
        <v>682</v>
      </c>
      <c r="C173" s="193">
        <v>3117</v>
      </c>
      <c r="D173" s="194">
        <v>2544</v>
      </c>
      <c r="E173" s="194">
        <v>50</v>
      </c>
      <c r="F173" s="194">
        <v>959</v>
      </c>
      <c r="G173" s="194">
        <v>81</v>
      </c>
      <c r="H173" s="195">
        <f>+D173+E173+F173+G173</f>
        <v>3634</v>
      </c>
      <c r="I173" s="195"/>
      <c r="J173" s="195"/>
      <c r="K173" s="195">
        <f>+I173+J173</f>
        <v>0</v>
      </c>
      <c r="L173" s="195"/>
      <c r="M173" s="199">
        <f t="shared" si="39"/>
        <v>3634</v>
      </c>
      <c r="N173" s="197">
        <v>11.1</v>
      </c>
    </row>
    <row r="174" spans="1:14" ht="13.5" thickBot="1">
      <c r="A174" s="144" t="s">
        <v>495</v>
      </c>
      <c r="B174" s="208"/>
      <c r="C174" s="208"/>
      <c r="D174" s="86">
        <f aca="true" t="shared" si="40" ref="D174:N174">SUM(D163:D173)</f>
        <v>112296</v>
      </c>
      <c r="E174" s="86">
        <f t="shared" si="40"/>
        <v>808</v>
      </c>
      <c r="F174" s="86">
        <f t="shared" si="40"/>
        <v>41833</v>
      </c>
      <c r="G174" s="86">
        <f t="shared" si="40"/>
        <v>2943</v>
      </c>
      <c r="H174" s="86">
        <f t="shared" si="40"/>
        <v>157880</v>
      </c>
      <c r="I174" s="86">
        <f t="shared" si="40"/>
        <v>988</v>
      </c>
      <c r="J174" s="86">
        <f t="shared" si="40"/>
        <v>365.59999999999997</v>
      </c>
      <c r="K174" s="86">
        <f t="shared" si="40"/>
        <v>1353.6000000000001</v>
      </c>
      <c r="L174" s="86">
        <f t="shared" si="40"/>
        <v>19.5</v>
      </c>
      <c r="M174" s="209">
        <f t="shared" si="40"/>
        <v>159253.1</v>
      </c>
      <c r="N174" s="210">
        <f t="shared" si="40"/>
        <v>501</v>
      </c>
    </row>
    <row r="175" spans="1:14" ht="12.75">
      <c r="A175" s="43" t="s">
        <v>496</v>
      </c>
      <c r="B175" s="20"/>
      <c r="C175" s="20"/>
      <c r="D175" s="46"/>
      <c r="E175" s="46"/>
      <c r="F175" s="46"/>
      <c r="G175" s="46"/>
      <c r="H175" s="47"/>
      <c r="I175" s="47"/>
      <c r="J175" s="47"/>
      <c r="K175" s="47"/>
      <c r="L175" s="47"/>
      <c r="M175" s="212"/>
      <c r="N175" s="180"/>
    </row>
    <row r="176" spans="1:14" ht="12.75">
      <c r="A176" s="94" t="s">
        <v>497</v>
      </c>
      <c r="B176" s="160">
        <v>646</v>
      </c>
      <c r="C176" s="160">
        <v>3113</v>
      </c>
      <c r="D176" s="103">
        <v>21946</v>
      </c>
      <c r="E176" s="103">
        <v>150</v>
      </c>
      <c r="F176" s="103">
        <v>8172</v>
      </c>
      <c r="G176" s="103">
        <v>523</v>
      </c>
      <c r="H176" s="110">
        <f aca="true" t="shared" si="41" ref="H176:H184">+D176+E176+F176+G176</f>
        <v>30791</v>
      </c>
      <c r="I176" s="110">
        <v>268</v>
      </c>
      <c r="J176" s="110">
        <v>99.2</v>
      </c>
      <c r="K176" s="110">
        <f aca="true" t="shared" si="42" ref="K176:K184">+I176+J176</f>
        <v>367.2</v>
      </c>
      <c r="L176" s="110">
        <v>15</v>
      </c>
      <c r="M176" s="168">
        <f aca="true" t="shared" si="43" ref="M176:M187">+H176+K176+L176</f>
        <v>31173.2</v>
      </c>
      <c r="N176" s="169">
        <v>101</v>
      </c>
    </row>
    <row r="177" spans="1:14" ht="12.75">
      <c r="A177" s="94" t="s">
        <v>498</v>
      </c>
      <c r="B177" s="160">
        <v>648</v>
      </c>
      <c r="C177" s="160">
        <v>3113</v>
      </c>
      <c r="D177" s="103">
        <v>6938</v>
      </c>
      <c r="E177" s="103">
        <v>150</v>
      </c>
      <c r="F177" s="103">
        <v>2620</v>
      </c>
      <c r="G177" s="103">
        <v>157</v>
      </c>
      <c r="H177" s="110">
        <f t="shared" si="41"/>
        <v>9865</v>
      </c>
      <c r="I177" s="110">
        <v>314</v>
      </c>
      <c r="J177" s="110">
        <v>116.2</v>
      </c>
      <c r="K177" s="110">
        <f t="shared" si="42"/>
        <v>430.2</v>
      </c>
      <c r="L177" s="110">
        <v>0</v>
      </c>
      <c r="M177" s="168">
        <f t="shared" si="43"/>
        <v>10295.2</v>
      </c>
      <c r="N177" s="169">
        <v>31.2</v>
      </c>
    </row>
    <row r="178" spans="1:14" ht="12.75">
      <c r="A178" s="94" t="s">
        <v>499</v>
      </c>
      <c r="B178" s="160">
        <v>647</v>
      </c>
      <c r="C178" s="160">
        <v>3113</v>
      </c>
      <c r="D178" s="103">
        <v>7745</v>
      </c>
      <c r="E178" s="103">
        <v>80</v>
      </c>
      <c r="F178" s="103">
        <v>2894</v>
      </c>
      <c r="G178" s="103">
        <v>189</v>
      </c>
      <c r="H178" s="110">
        <f t="shared" si="41"/>
        <v>10908</v>
      </c>
      <c r="I178" s="110"/>
      <c r="J178" s="110"/>
      <c r="K178" s="110">
        <f t="shared" si="42"/>
        <v>0</v>
      </c>
      <c r="L178" s="110"/>
      <c r="M178" s="168">
        <f t="shared" si="43"/>
        <v>10908</v>
      </c>
      <c r="N178" s="169">
        <v>34.5</v>
      </c>
    </row>
    <row r="179" spans="1:14" ht="12.75">
      <c r="A179" s="94" t="s">
        <v>500</v>
      </c>
      <c r="B179" s="160">
        <v>655</v>
      </c>
      <c r="C179" s="160">
        <v>3113</v>
      </c>
      <c r="D179" s="103">
        <v>11716</v>
      </c>
      <c r="E179" s="103">
        <v>26</v>
      </c>
      <c r="F179" s="103">
        <v>4344</v>
      </c>
      <c r="G179" s="103">
        <v>286</v>
      </c>
      <c r="H179" s="110">
        <f t="shared" si="41"/>
        <v>16372</v>
      </c>
      <c r="I179" s="110"/>
      <c r="J179" s="110"/>
      <c r="K179" s="110">
        <f t="shared" si="42"/>
        <v>0</v>
      </c>
      <c r="L179" s="110"/>
      <c r="M179" s="168">
        <f t="shared" si="43"/>
        <v>16372</v>
      </c>
      <c r="N179" s="169">
        <v>52.2</v>
      </c>
    </row>
    <row r="180" spans="1:14" ht="12.75">
      <c r="A180" s="94" t="s">
        <v>501</v>
      </c>
      <c r="B180" s="160">
        <v>652</v>
      </c>
      <c r="C180" s="160">
        <v>3113</v>
      </c>
      <c r="D180" s="103">
        <v>12076</v>
      </c>
      <c r="E180" s="103">
        <v>120</v>
      </c>
      <c r="F180" s="103">
        <v>4510</v>
      </c>
      <c r="G180" s="103">
        <v>268</v>
      </c>
      <c r="H180" s="110">
        <f t="shared" si="41"/>
        <v>16974</v>
      </c>
      <c r="I180" s="110">
        <v>304</v>
      </c>
      <c r="J180" s="110">
        <v>112.5</v>
      </c>
      <c r="K180" s="110">
        <f t="shared" si="42"/>
        <v>416.5</v>
      </c>
      <c r="L180" s="110">
        <v>0.5</v>
      </c>
      <c r="M180" s="168">
        <f t="shared" si="43"/>
        <v>17391</v>
      </c>
      <c r="N180" s="169">
        <v>56.3</v>
      </c>
    </row>
    <row r="181" spans="1:14" ht="12.75">
      <c r="A181" s="94" t="s">
        <v>502</v>
      </c>
      <c r="B181" s="160">
        <v>654</v>
      </c>
      <c r="C181" s="160">
        <v>3113</v>
      </c>
      <c r="D181" s="103">
        <v>9443</v>
      </c>
      <c r="E181" s="103">
        <v>60</v>
      </c>
      <c r="F181" s="103">
        <v>3515</v>
      </c>
      <c r="G181" s="103">
        <v>237</v>
      </c>
      <c r="H181" s="110">
        <f t="shared" si="41"/>
        <v>13255</v>
      </c>
      <c r="I181" s="110"/>
      <c r="J181" s="110"/>
      <c r="K181" s="110">
        <f t="shared" si="42"/>
        <v>0</v>
      </c>
      <c r="L181" s="110"/>
      <c r="M181" s="168">
        <f t="shared" si="43"/>
        <v>13255</v>
      </c>
      <c r="N181" s="169">
        <v>43.4</v>
      </c>
    </row>
    <row r="182" spans="1:14" ht="12.75">
      <c r="A182" s="94" t="s">
        <v>503</v>
      </c>
      <c r="B182" s="160">
        <v>653</v>
      </c>
      <c r="C182" s="160">
        <v>3113</v>
      </c>
      <c r="D182" s="103">
        <v>9124</v>
      </c>
      <c r="E182" s="103">
        <v>0</v>
      </c>
      <c r="F182" s="103">
        <v>3376</v>
      </c>
      <c r="G182" s="103">
        <v>196</v>
      </c>
      <c r="H182" s="110">
        <f t="shared" si="41"/>
        <v>12696</v>
      </c>
      <c r="I182" s="110">
        <v>50</v>
      </c>
      <c r="J182" s="110">
        <v>18.5</v>
      </c>
      <c r="K182" s="110">
        <f t="shared" si="42"/>
        <v>68.5</v>
      </c>
      <c r="L182" s="110">
        <v>0.5</v>
      </c>
      <c r="M182" s="168">
        <f t="shared" si="43"/>
        <v>12765</v>
      </c>
      <c r="N182" s="169">
        <v>40.8</v>
      </c>
    </row>
    <row r="183" spans="1:14" ht="12.75">
      <c r="A183" s="94" t="s">
        <v>504</v>
      </c>
      <c r="B183" s="160">
        <v>650</v>
      </c>
      <c r="C183" s="160">
        <v>3113</v>
      </c>
      <c r="D183" s="103">
        <v>7396</v>
      </c>
      <c r="E183" s="103">
        <v>120</v>
      </c>
      <c r="F183" s="103">
        <v>2779</v>
      </c>
      <c r="G183" s="103">
        <v>171</v>
      </c>
      <c r="H183" s="110">
        <f t="shared" si="41"/>
        <v>10466</v>
      </c>
      <c r="I183" s="110"/>
      <c r="J183" s="110"/>
      <c r="K183" s="110">
        <f t="shared" si="42"/>
        <v>0</v>
      </c>
      <c r="L183" s="110"/>
      <c r="M183" s="168">
        <f t="shared" si="43"/>
        <v>10466</v>
      </c>
      <c r="N183" s="169">
        <v>33.5</v>
      </c>
    </row>
    <row r="184" spans="1:14" ht="12.75">
      <c r="A184" s="94" t="s">
        <v>505</v>
      </c>
      <c r="B184" s="160">
        <v>651</v>
      </c>
      <c r="C184" s="160">
        <v>3113</v>
      </c>
      <c r="D184" s="103">
        <v>10952</v>
      </c>
      <c r="E184" s="103">
        <v>34</v>
      </c>
      <c r="F184" s="103">
        <v>4064</v>
      </c>
      <c r="G184" s="103">
        <v>233</v>
      </c>
      <c r="H184" s="110">
        <f t="shared" si="41"/>
        <v>15283</v>
      </c>
      <c r="I184" s="110">
        <v>5</v>
      </c>
      <c r="J184" s="110">
        <v>1.9</v>
      </c>
      <c r="K184" s="110">
        <f t="shared" si="42"/>
        <v>6.9</v>
      </c>
      <c r="L184" s="110">
        <v>9</v>
      </c>
      <c r="M184" s="168">
        <f t="shared" si="43"/>
        <v>15298.9</v>
      </c>
      <c r="N184" s="169">
        <v>47</v>
      </c>
    </row>
    <row r="185" spans="1:14" ht="12.75">
      <c r="A185" s="79" t="s">
        <v>506</v>
      </c>
      <c r="B185" s="160"/>
      <c r="C185" s="160"/>
      <c r="D185" s="103"/>
      <c r="E185" s="103"/>
      <c r="F185" s="103"/>
      <c r="G185" s="103"/>
      <c r="H185" s="110"/>
      <c r="I185" s="110"/>
      <c r="J185" s="110"/>
      <c r="K185" s="110"/>
      <c r="L185" s="110"/>
      <c r="M185" s="168">
        <f t="shared" si="43"/>
        <v>0</v>
      </c>
      <c r="N185" s="169"/>
    </row>
    <row r="186" spans="1:14" ht="12.75">
      <c r="A186" s="94" t="s">
        <v>507</v>
      </c>
      <c r="B186" s="160">
        <v>680</v>
      </c>
      <c r="C186" s="160">
        <v>3117</v>
      </c>
      <c r="D186" s="103">
        <v>2040</v>
      </c>
      <c r="E186" s="103">
        <v>80</v>
      </c>
      <c r="F186" s="103">
        <v>768</v>
      </c>
      <c r="G186" s="103">
        <v>56</v>
      </c>
      <c r="H186" s="110">
        <f>+D186+E186+F186+G186</f>
        <v>2944</v>
      </c>
      <c r="I186" s="110"/>
      <c r="J186" s="110"/>
      <c r="K186" s="110">
        <f>+I186+J186</f>
        <v>0</v>
      </c>
      <c r="L186" s="110"/>
      <c r="M186" s="168">
        <f t="shared" si="43"/>
        <v>2944</v>
      </c>
      <c r="N186" s="169">
        <v>10.9</v>
      </c>
    </row>
    <row r="187" spans="1:14" ht="13.5" thickBot="1">
      <c r="A187" s="96" t="s">
        <v>508</v>
      </c>
      <c r="B187" s="181">
        <v>681</v>
      </c>
      <c r="C187" s="181">
        <v>3113</v>
      </c>
      <c r="D187" s="171">
        <v>9212</v>
      </c>
      <c r="E187" s="171">
        <v>180</v>
      </c>
      <c r="F187" s="171">
        <v>3471</v>
      </c>
      <c r="G187" s="171">
        <v>208</v>
      </c>
      <c r="H187" s="172">
        <f>+D187+E187+F187+G187</f>
        <v>13071</v>
      </c>
      <c r="I187" s="172"/>
      <c r="J187" s="172"/>
      <c r="K187" s="172">
        <f>+I187+J187</f>
        <v>0</v>
      </c>
      <c r="L187" s="172"/>
      <c r="M187" s="168">
        <f t="shared" si="43"/>
        <v>13071</v>
      </c>
      <c r="N187" s="174">
        <v>43.2</v>
      </c>
    </row>
    <row r="188" spans="1:14" ht="13.5" thickBot="1">
      <c r="A188" s="139" t="s">
        <v>509</v>
      </c>
      <c r="B188" s="182"/>
      <c r="C188" s="182"/>
      <c r="D188" s="41">
        <f aca="true" t="shared" si="44" ref="D188:N188">SUM(D176:D187)</f>
        <v>108588</v>
      </c>
      <c r="E188" s="41">
        <f t="shared" si="44"/>
        <v>1000</v>
      </c>
      <c r="F188" s="41">
        <f t="shared" si="44"/>
        <v>40513</v>
      </c>
      <c r="G188" s="41">
        <f t="shared" si="44"/>
        <v>2524</v>
      </c>
      <c r="H188" s="41">
        <f t="shared" si="44"/>
        <v>152625</v>
      </c>
      <c r="I188" s="41">
        <f t="shared" si="44"/>
        <v>941</v>
      </c>
      <c r="J188" s="41">
        <f t="shared" si="44"/>
        <v>348.29999999999995</v>
      </c>
      <c r="K188" s="41">
        <f t="shared" si="44"/>
        <v>1289.3000000000002</v>
      </c>
      <c r="L188" s="41">
        <f t="shared" si="44"/>
        <v>25</v>
      </c>
      <c r="M188" s="183">
        <f t="shared" si="44"/>
        <v>153939.3</v>
      </c>
      <c r="N188" s="178">
        <f t="shared" si="44"/>
        <v>493.99999999999994</v>
      </c>
    </row>
    <row r="189" spans="1:14" ht="12.75">
      <c r="A189" s="43" t="s">
        <v>510</v>
      </c>
      <c r="B189" s="20"/>
      <c r="C189" s="20"/>
      <c r="D189" s="46"/>
      <c r="E189" s="46"/>
      <c r="F189" s="46"/>
      <c r="G189" s="46"/>
      <c r="H189" s="47"/>
      <c r="I189" s="47"/>
      <c r="J189" s="47"/>
      <c r="K189" s="47"/>
      <c r="L189" s="47"/>
      <c r="M189" s="179"/>
      <c r="N189" s="180"/>
    </row>
    <row r="190" spans="1:14" ht="12.75">
      <c r="A190" s="94" t="s">
        <v>511</v>
      </c>
      <c r="B190" s="160">
        <v>665</v>
      </c>
      <c r="C190" s="160">
        <v>3113</v>
      </c>
      <c r="D190" s="103">
        <v>17524</v>
      </c>
      <c r="E190" s="103">
        <v>250</v>
      </c>
      <c r="F190" s="103">
        <v>6570</v>
      </c>
      <c r="G190" s="103">
        <v>488</v>
      </c>
      <c r="H190" s="110">
        <f>+D190+E190+F190+G190</f>
        <v>24832</v>
      </c>
      <c r="I190" s="110">
        <v>204</v>
      </c>
      <c r="J190" s="110">
        <v>75.5</v>
      </c>
      <c r="K190" s="110">
        <f aca="true" t="shared" si="45" ref="K190:K200">+I190+J190</f>
        <v>279.5</v>
      </c>
      <c r="L190" s="110">
        <v>19.5</v>
      </c>
      <c r="M190" s="168">
        <f aca="true" t="shared" si="46" ref="M190:M202">+H190+K190+L190</f>
        <v>25131</v>
      </c>
      <c r="N190" s="169">
        <v>78.7</v>
      </c>
    </row>
    <row r="191" spans="1:14" ht="12.75">
      <c r="A191" s="94" t="s">
        <v>512</v>
      </c>
      <c r="B191" s="160">
        <v>660</v>
      </c>
      <c r="C191" s="160">
        <v>3113</v>
      </c>
      <c r="D191" s="103">
        <v>12882</v>
      </c>
      <c r="E191" s="103">
        <v>94</v>
      </c>
      <c r="F191" s="103">
        <v>4797</v>
      </c>
      <c r="G191" s="103">
        <v>344</v>
      </c>
      <c r="H191" s="110">
        <f>+D191+E191+F191+G191</f>
        <v>18117</v>
      </c>
      <c r="I191" s="110">
        <v>17</v>
      </c>
      <c r="J191" s="110">
        <v>6.3</v>
      </c>
      <c r="K191" s="110">
        <f t="shared" si="45"/>
        <v>23.3</v>
      </c>
      <c r="L191" s="110">
        <v>3</v>
      </c>
      <c r="M191" s="168">
        <f t="shared" si="46"/>
        <v>18143.3</v>
      </c>
      <c r="N191" s="169">
        <v>56.4</v>
      </c>
    </row>
    <row r="192" spans="1:14" ht="12.75">
      <c r="A192" s="94" t="s">
        <v>513</v>
      </c>
      <c r="B192" s="160">
        <v>666</v>
      </c>
      <c r="C192" s="160">
        <v>3113</v>
      </c>
      <c r="D192" s="103">
        <v>8820</v>
      </c>
      <c r="E192" s="103">
        <v>45</v>
      </c>
      <c r="F192" s="103">
        <v>3279</v>
      </c>
      <c r="G192" s="103">
        <v>189</v>
      </c>
      <c r="H192" s="110">
        <f>+D192+E192+F192+G192</f>
        <v>12333</v>
      </c>
      <c r="I192" s="110"/>
      <c r="J192" s="110"/>
      <c r="K192" s="110">
        <f t="shared" si="45"/>
        <v>0</v>
      </c>
      <c r="L192" s="110"/>
      <c r="M192" s="168">
        <f t="shared" si="46"/>
        <v>12333</v>
      </c>
      <c r="N192" s="169">
        <v>38.3</v>
      </c>
    </row>
    <row r="193" spans="1:14" ht="12.75">
      <c r="A193" s="94" t="s">
        <v>514</v>
      </c>
      <c r="B193" s="160">
        <v>658</v>
      </c>
      <c r="C193" s="160">
        <v>3117</v>
      </c>
      <c r="D193" s="103">
        <v>7367</v>
      </c>
      <c r="E193" s="103">
        <v>50</v>
      </c>
      <c r="F193" s="103">
        <v>2745</v>
      </c>
      <c r="G193" s="103">
        <v>268</v>
      </c>
      <c r="H193" s="110">
        <v>10430</v>
      </c>
      <c r="I193" s="110">
        <v>10.5</v>
      </c>
      <c r="J193" s="110">
        <v>3.9</v>
      </c>
      <c r="K193" s="110">
        <f t="shared" si="45"/>
        <v>14.4</v>
      </c>
      <c r="L193" s="110">
        <v>1.5</v>
      </c>
      <c r="M193" s="168">
        <f t="shared" si="46"/>
        <v>10445.9</v>
      </c>
      <c r="N193" s="169">
        <v>31.4</v>
      </c>
    </row>
    <row r="194" spans="1:14" ht="12.75">
      <c r="A194" s="94" t="s">
        <v>515</v>
      </c>
      <c r="B194" s="160">
        <v>659</v>
      </c>
      <c r="C194" s="160">
        <v>3113</v>
      </c>
      <c r="D194" s="103">
        <v>9115</v>
      </c>
      <c r="E194" s="103">
        <v>85</v>
      </c>
      <c r="F194" s="103">
        <v>3402</v>
      </c>
      <c r="G194" s="103">
        <v>232</v>
      </c>
      <c r="H194" s="110">
        <f aca="true" t="shared" si="47" ref="H194:H200">+D194+E194+F194+G194</f>
        <v>12834</v>
      </c>
      <c r="I194" s="110">
        <v>30</v>
      </c>
      <c r="J194" s="110">
        <v>11.1</v>
      </c>
      <c r="K194" s="110">
        <f t="shared" si="45"/>
        <v>41.1</v>
      </c>
      <c r="L194" s="110">
        <v>4.3</v>
      </c>
      <c r="M194" s="168">
        <f t="shared" si="46"/>
        <v>12879.4</v>
      </c>
      <c r="N194" s="169">
        <v>40.5</v>
      </c>
    </row>
    <row r="195" spans="1:14" ht="12.75">
      <c r="A195" s="94" t="s">
        <v>516</v>
      </c>
      <c r="B195" s="160">
        <v>662</v>
      </c>
      <c r="C195" s="160">
        <v>3113</v>
      </c>
      <c r="D195" s="103">
        <v>10342</v>
      </c>
      <c r="E195" s="103">
        <v>60</v>
      </c>
      <c r="F195" s="103">
        <v>3848</v>
      </c>
      <c r="G195" s="103">
        <v>256</v>
      </c>
      <c r="H195" s="110">
        <f t="shared" si="47"/>
        <v>14506</v>
      </c>
      <c r="I195" s="110">
        <v>124</v>
      </c>
      <c r="J195" s="110">
        <v>45.9</v>
      </c>
      <c r="K195" s="110">
        <f t="shared" si="45"/>
        <v>169.9</v>
      </c>
      <c r="L195" s="110">
        <v>3</v>
      </c>
      <c r="M195" s="168">
        <f t="shared" si="46"/>
        <v>14678.9</v>
      </c>
      <c r="N195" s="169">
        <v>45.8</v>
      </c>
    </row>
    <row r="196" spans="1:14" ht="12.75">
      <c r="A196" s="94" t="s">
        <v>517</v>
      </c>
      <c r="B196" s="160">
        <v>663</v>
      </c>
      <c r="C196" s="160">
        <v>3113</v>
      </c>
      <c r="D196" s="103">
        <v>9925</v>
      </c>
      <c r="E196" s="103">
        <v>115</v>
      </c>
      <c r="F196" s="103">
        <v>3711</v>
      </c>
      <c r="G196" s="103">
        <v>246</v>
      </c>
      <c r="H196" s="110">
        <f t="shared" si="47"/>
        <v>13997</v>
      </c>
      <c r="I196" s="110">
        <v>25</v>
      </c>
      <c r="J196" s="110">
        <v>9.3</v>
      </c>
      <c r="K196" s="110">
        <f t="shared" si="45"/>
        <v>34.3</v>
      </c>
      <c r="L196" s="110">
        <v>0</v>
      </c>
      <c r="M196" s="168">
        <f t="shared" si="46"/>
        <v>14031.3</v>
      </c>
      <c r="N196" s="169">
        <v>44.5</v>
      </c>
    </row>
    <row r="197" spans="1:14" ht="12.75">
      <c r="A197" s="94" t="s">
        <v>518</v>
      </c>
      <c r="B197" s="160">
        <v>661</v>
      </c>
      <c r="C197" s="160">
        <v>3113</v>
      </c>
      <c r="D197" s="103">
        <v>11172</v>
      </c>
      <c r="E197" s="103">
        <v>20</v>
      </c>
      <c r="F197" s="103">
        <v>4142</v>
      </c>
      <c r="G197" s="103">
        <v>294</v>
      </c>
      <c r="H197" s="110">
        <f t="shared" si="47"/>
        <v>15628</v>
      </c>
      <c r="I197" s="110"/>
      <c r="J197" s="110"/>
      <c r="K197" s="110">
        <f t="shared" si="45"/>
        <v>0</v>
      </c>
      <c r="L197" s="110"/>
      <c r="M197" s="168">
        <f t="shared" si="46"/>
        <v>15628</v>
      </c>
      <c r="N197" s="169">
        <v>50.9</v>
      </c>
    </row>
    <row r="198" spans="1:14" ht="12.75">
      <c r="A198" s="94" t="s">
        <v>519</v>
      </c>
      <c r="B198" s="160">
        <v>667</v>
      </c>
      <c r="C198" s="160">
        <v>3113</v>
      </c>
      <c r="D198" s="103">
        <v>11944</v>
      </c>
      <c r="E198" s="103">
        <v>30</v>
      </c>
      <c r="F198" s="103">
        <v>4429</v>
      </c>
      <c r="G198" s="103">
        <v>310</v>
      </c>
      <c r="H198" s="110">
        <f t="shared" si="47"/>
        <v>16713</v>
      </c>
      <c r="I198" s="110">
        <v>11</v>
      </c>
      <c r="J198" s="110">
        <v>4.1</v>
      </c>
      <c r="K198" s="110">
        <f t="shared" si="45"/>
        <v>15.1</v>
      </c>
      <c r="L198" s="110">
        <v>3.5</v>
      </c>
      <c r="M198" s="168">
        <f t="shared" si="46"/>
        <v>16731.6</v>
      </c>
      <c r="N198" s="169">
        <v>53</v>
      </c>
    </row>
    <row r="199" spans="1:14" ht="12.75">
      <c r="A199" s="94" t="s">
        <v>520</v>
      </c>
      <c r="B199" s="160">
        <v>656</v>
      </c>
      <c r="C199" s="160">
        <v>3117</v>
      </c>
      <c r="D199" s="103">
        <v>4605</v>
      </c>
      <c r="E199" s="103">
        <v>7</v>
      </c>
      <c r="F199" s="103">
        <v>1706</v>
      </c>
      <c r="G199" s="103">
        <v>150</v>
      </c>
      <c r="H199" s="110">
        <f t="shared" si="47"/>
        <v>6468</v>
      </c>
      <c r="I199" s="110">
        <v>79</v>
      </c>
      <c r="J199" s="110">
        <v>29.3</v>
      </c>
      <c r="K199" s="110">
        <f t="shared" si="45"/>
        <v>108.3</v>
      </c>
      <c r="L199" s="110">
        <v>11</v>
      </c>
      <c r="M199" s="168">
        <f t="shared" si="46"/>
        <v>6587.3</v>
      </c>
      <c r="N199" s="169">
        <v>20.5</v>
      </c>
    </row>
    <row r="200" spans="1:14" ht="12.75">
      <c r="A200" s="94" t="s">
        <v>521</v>
      </c>
      <c r="B200" s="160">
        <v>664</v>
      </c>
      <c r="C200" s="160">
        <v>3113</v>
      </c>
      <c r="D200" s="103">
        <v>11908</v>
      </c>
      <c r="E200" s="103">
        <v>60</v>
      </c>
      <c r="F200" s="103">
        <v>4427</v>
      </c>
      <c r="G200" s="103">
        <v>312</v>
      </c>
      <c r="H200" s="110">
        <f t="shared" si="47"/>
        <v>16707</v>
      </c>
      <c r="I200" s="110">
        <v>120</v>
      </c>
      <c r="J200" s="110">
        <v>44.4</v>
      </c>
      <c r="K200" s="110">
        <f t="shared" si="45"/>
        <v>164.4</v>
      </c>
      <c r="L200" s="110">
        <v>2.5</v>
      </c>
      <c r="M200" s="168">
        <f t="shared" si="46"/>
        <v>16873.9</v>
      </c>
      <c r="N200" s="169">
        <v>52.2</v>
      </c>
    </row>
    <row r="201" spans="1:14" ht="12.75">
      <c r="A201" s="43" t="s">
        <v>522</v>
      </c>
      <c r="B201" s="20"/>
      <c r="C201" s="20"/>
      <c r="D201" s="46"/>
      <c r="E201" s="46"/>
      <c r="F201" s="46"/>
      <c r="G201" s="46"/>
      <c r="H201" s="46"/>
      <c r="I201" s="47"/>
      <c r="J201" s="47"/>
      <c r="K201" s="47"/>
      <c r="L201" s="47"/>
      <c r="M201" s="179">
        <f t="shared" si="46"/>
        <v>0</v>
      </c>
      <c r="N201" s="180"/>
    </row>
    <row r="202" spans="1:14" ht="13.5" thickBot="1">
      <c r="A202" s="96" t="s">
        <v>523</v>
      </c>
      <c r="B202" s="181">
        <v>688</v>
      </c>
      <c r="C202" s="181">
        <v>3113</v>
      </c>
      <c r="D202" s="171">
        <v>6139</v>
      </c>
      <c r="E202" s="171">
        <v>17</v>
      </c>
      <c r="F202" s="171">
        <v>2278</v>
      </c>
      <c r="G202" s="171">
        <v>131</v>
      </c>
      <c r="H202" s="172">
        <f>+D202+E202+F202+G202</f>
        <v>8565</v>
      </c>
      <c r="I202" s="172">
        <v>86</v>
      </c>
      <c r="J202" s="172">
        <v>31.8</v>
      </c>
      <c r="K202" s="172">
        <f>+I202+J202</f>
        <v>117.8</v>
      </c>
      <c r="L202" s="172">
        <v>3.5</v>
      </c>
      <c r="M202" s="192">
        <f t="shared" si="46"/>
        <v>8686.3</v>
      </c>
      <c r="N202" s="174">
        <v>26</v>
      </c>
    </row>
    <row r="203" spans="1:14" ht="13.5" thickBot="1">
      <c r="A203" s="139" t="s">
        <v>524</v>
      </c>
      <c r="B203" s="182"/>
      <c r="C203" s="182"/>
      <c r="D203" s="41">
        <f aca="true" t="shared" si="48" ref="D203:N203">SUM(D190:D202)</f>
        <v>121743</v>
      </c>
      <c r="E203" s="41">
        <f t="shared" si="48"/>
        <v>833</v>
      </c>
      <c r="F203" s="41">
        <f t="shared" si="48"/>
        <v>45334</v>
      </c>
      <c r="G203" s="41">
        <f t="shared" si="48"/>
        <v>3220</v>
      </c>
      <c r="H203" s="41">
        <f t="shared" si="48"/>
        <v>171130</v>
      </c>
      <c r="I203" s="41">
        <f t="shared" si="48"/>
        <v>706.5</v>
      </c>
      <c r="J203" s="41">
        <f t="shared" si="48"/>
        <v>261.6</v>
      </c>
      <c r="K203" s="41">
        <f t="shared" si="48"/>
        <v>968.0999999999999</v>
      </c>
      <c r="L203" s="41">
        <f t="shared" si="48"/>
        <v>51.8</v>
      </c>
      <c r="M203" s="183">
        <f t="shared" si="48"/>
        <v>172149.89999999997</v>
      </c>
      <c r="N203" s="178">
        <f t="shared" si="48"/>
        <v>538.1999999999999</v>
      </c>
    </row>
    <row r="204" spans="1:14" ht="12.75">
      <c r="A204" s="43" t="s">
        <v>525</v>
      </c>
      <c r="B204" s="20"/>
      <c r="C204" s="20"/>
      <c r="D204" s="46"/>
      <c r="E204" s="46"/>
      <c r="F204" s="46"/>
      <c r="G204" s="46"/>
      <c r="H204" s="47"/>
      <c r="I204" s="47"/>
      <c r="J204" s="47"/>
      <c r="K204" s="47"/>
      <c r="L204" s="47"/>
      <c r="M204" s="212"/>
      <c r="N204" s="180"/>
    </row>
    <row r="205" spans="1:14" ht="12.75">
      <c r="A205" s="94" t="s">
        <v>526</v>
      </c>
      <c r="B205" s="160">
        <v>673</v>
      </c>
      <c r="C205" s="160">
        <v>3113</v>
      </c>
      <c r="D205" s="103">
        <v>10151</v>
      </c>
      <c r="E205" s="103">
        <v>25</v>
      </c>
      <c r="F205" s="103">
        <v>3764</v>
      </c>
      <c r="G205" s="103">
        <v>259</v>
      </c>
      <c r="H205" s="110">
        <f aca="true" t="shared" si="49" ref="H205:H210">+D205+E205+F205+G205</f>
        <v>14199</v>
      </c>
      <c r="I205" s="110">
        <v>110</v>
      </c>
      <c r="J205" s="110">
        <v>40.7</v>
      </c>
      <c r="K205" s="110">
        <f aca="true" t="shared" si="50" ref="K205:K210">+I205+J205</f>
        <v>150.7</v>
      </c>
      <c r="L205" s="110">
        <v>8</v>
      </c>
      <c r="M205" s="168">
        <f aca="true" t="shared" si="51" ref="M205:M212">+H205+K205+L205</f>
        <v>14357.7</v>
      </c>
      <c r="N205" s="169">
        <v>45.7</v>
      </c>
    </row>
    <row r="206" spans="1:14" ht="12.75">
      <c r="A206" s="94" t="s">
        <v>527</v>
      </c>
      <c r="B206" s="160">
        <v>671</v>
      </c>
      <c r="C206" s="160">
        <v>3113</v>
      </c>
      <c r="D206" s="103">
        <v>19969</v>
      </c>
      <c r="E206" s="103">
        <v>228</v>
      </c>
      <c r="F206" s="103">
        <v>7468</v>
      </c>
      <c r="G206" s="103">
        <v>558</v>
      </c>
      <c r="H206" s="110">
        <f t="shared" si="49"/>
        <v>28223</v>
      </c>
      <c r="I206" s="110">
        <v>403</v>
      </c>
      <c r="J206" s="110">
        <v>149.1</v>
      </c>
      <c r="K206" s="110">
        <f t="shared" si="50"/>
        <v>552.1</v>
      </c>
      <c r="L206" s="110">
        <v>50</v>
      </c>
      <c r="M206" s="168">
        <f t="shared" si="51"/>
        <v>28825.1</v>
      </c>
      <c r="N206" s="169">
        <v>89</v>
      </c>
    </row>
    <row r="207" spans="1:14" ht="12.75">
      <c r="A207" s="94" t="s">
        <v>528</v>
      </c>
      <c r="B207" s="160">
        <v>668</v>
      </c>
      <c r="C207" s="160">
        <v>3113</v>
      </c>
      <c r="D207" s="103">
        <v>9293</v>
      </c>
      <c r="E207" s="103">
        <v>200</v>
      </c>
      <c r="F207" s="103">
        <v>3508</v>
      </c>
      <c r="G207" s="103">
        <v>244</v>
      </c>
      <c r="H207" s="110">
        <f t="shared" si="49"/>
        <v>13245</v>
      </c>
      <c r="I207" s="110">
        <v>6</v>
      </c>
      <c r="J207" s="110">
        <v>2.2</v>
      </c>
      <c r="K207" s="110">
        <f t="shared" si="50"/>
        <v>8.2</v>
      </c>
      <c r="L207" s="110">
        <v>4.2</v>
      </c>
      <c r="M207" s="168">
        <f t="shared" si="51"/>
        <v>13257.400000000001</v>
      </c>
      <c r="N207" s="169">
        <v>41.6</v>
      </c>
    </row>
    <row r="208" spans="1:14" ht="12.75">
      <c r="A208" s="94" t="s">
        <v>529</v>
      </c>
      <c r="B208" s="160">
        <v>669</v>
      </c>
      <c r="C208" s="160">
        <v>3113</v>
      </c>
      <c r="D208" s="103">
        <v>12115</v>
      </c>
      <c r="E208" s="103">
        <v>60</v>
      </c>
      <c r="F208" s="103">
        <v>4504</v>
      </c>
      <c r="G208" s="103">
        <v>318</v>
      </c>
      <c r="H208" s="110">
        <f t="shared" si="49"/>
        <v>16997</v>
      </c>
      <c r="I208" s="110">
        <v>174</v>
      </c>
      <c r="J208" s="110">
        <v>64.3</v>
      </c>
      <c r="K208" s="110">
        <f t="shared" si="50"/>
        <v>238.3</v>
      </c>
      <c r="L208" s="110">
        <v>0</v>
      </c>
      <c r="M208" s="168">
        <f t="shared" si="51"/>
        <v>17235.3</v>
      </c>
      <c r="N208" s="169">
        <v>53.9</v>
      </c>
    </row>
    <row r="209" spans="1:14" ht="12.75">
      <c r="A209" s="94" t="s">
        <v>530</v>
      </c>
      <c r="B209" s="160">
        <v>672</v>
      </c>
      <c r="C209" s="160">
        <v>3113</v>
      </c>
      <c r="D209" s="285">
        <v>5628</v>
      </c>
      <c r="E209" s="103">
        <v>30</v>
      </c>
      <c r="F209" s="103">
        <v>2093</v>
      </c>
      <c r="G209" s="103">
        <v>136</v>
      </c>
      <c r="H209" s="110">
        <f t="shared" si="49"/>
        <v>7887</v>
      </c>
      <c r="I209" s="110"/>
      <c r="J209" s="110"/>
      <c r="K209" s="110">
        <f t="shared" si="50"/>
        <v>0</v>
      </c>
      <c r="L209" s="110"/>
      <c r="M209" s="168">
        <f t="shared" si="51"/>
        <v>7887</v>
      </c>
      <c r="N209" s="169">
        <v>25.1</v>
      </c>
    </row>
    <row r="210" spans="1:14" ht="12.75">
      <c r="A210" s="94" t="s">
        <v>531</v>
      </c>
      <c r="B210" s="160">
        <v>670</v>
      </c>
      <c r="C210" s="160">
        <v>3113</v>
      </c>
      <c r="D210" s="103">
        <v>16853</v>
      </c>
      <c r="E210" s="103">
        <v>180</v>
      </c>
      <c r="F210" s="103">
        <v>6299</v>
      </c>
      <c r="G210" s="103">
        <v>469</v>
      </c>
      <c r="H210" s="110">
        <f t="shared" si="49"/>
        <v>23801</v>
      </c>
      <c r="I210" s="110">
        <v>76</v>
      </c>
      <c r="J210" s="110">
        <v>28.1</v>
      </c>
      <c r="K210" s="110">
        <f t="shared" si="50"/>
        <v>104.1</v>
      </c>
      <c r="L210" s="110">
        <v>4</v>
      </c>
      <c r="M210" s="168">
        <f t="shared" si="51"/>
        <v>23909.1</v>
      </c>
      <c r="N210" s="169">
        <v>74.6</v>
      </c>
    </row>
    <row r="211" spans="1:14" ht="12.75">
      <c r="A211" s="79" t="s">
        <v>532</v>
      </c>
      <c r="B211" s="160"/>
      <c r="C211" s="160"/>
      <c r="D211" s="103"/>
      <c r="E211" s="103"/>
      <c r="F211" s="103"/>
      <c r="G211" s="103"/>
      <c r="H211" s="110"/>
      <c r="I211" s="110"/>
      <c r="J211" s="110"/>
      <c r="K211" s="110"/>
      <c r="L211" s="110"/>
      <c r="M211" s="168">
        <f t="shared" si="51"/>
        <v>0</v>
      </c>
      <c r="N211" s="169"/>
    </row>
    <row r="212" spans="1:14" ht="13.5" thickBot="1">
      <c r="A212" s="96" t="s">
        <v>533</v>
      </c>
      <c r="B212" s="181">
        <v>704</v>
      </c>
      <c r="C212" s="181">
        <v>3113</v>
      </c>
      <c r="D212" s="171">
        <v>5278</v>
      </c>
      <c r="E212" s="171">
        <v>70</v>
      </c>
      <c r="F212" s="171">
        <v>1980</v>
      </c>
      <c r="G212" s="171">
        <v>127</v>
      </c>
      <c r="H212" s="110">
        <f>+D212+E212+F212+G212</f>
        <v>7455</v>
      </c>
      <c r="I212" s="172">
        <v>74</v>
      </c>
      <c r="J212" s="172">
        <v>27.4</v>
      </c>
      <c r="K212" s="172">
        <f>+I212+J212</f>
        <v>101.4</v>
      </c>
      <c r="L212" s="172">
        <v>3.3</v>
      </c>
      <c r="M212" s="173">
        <f t="shared" si="51"/>
        <v>7559.7</v>
      </c>
      <c r="N212" s="174">
        <v>23.4</v>
      </c>
    </row>
    <row r="213" spans="1:14" ht="13.5" thickBot="1">
      <c r="A213" s="139" t="s">
        <v>534</v>
      </c>
      <c r="B213" s="182"/>
      <c r="C213" s="182"/>
      <c r="D213" s="41">
        <f aca="true" t="shared" si="52" ref="D213:N213">SUM(D205:D212)</f>
        <v>79287</v>
      </c>
      <c r="E213" s="41">
        <f t="shared" si="52"/>
        <v>793</v>
      </c>
      <c r="F213" s="41">
        <f t="shared" si="52"/>
        <v>29616</v>
      </c>
      <c r="G213" s="41">
        <f t="shared" si="52"/>
        <v>2111</v>
      </c>
      <c r="H213" s="41">
        <f t="shared" si="52"/>
        <v>111807</v>
      </c>
      <c r="I213" s="41">
        <f t="shared" si="52"/>
        <v>843</v>
      </c>
      <c r="J213" s="41">
        <f t="shared" si="52"/>
        <v>311.8</v>
      </c>
      <c r="K213" s="41">
        <f t="shared" si="52"/>
        <v>1154.8</v>
      </c>
      <c r="L213" s="41">
        <f t="shared" si="52"/>
        <v>69.5</v>
      </c>
      <c r="M213" s="183">
        <f t="shared" si="52"/>
        <v>113031.3</v>
      </c>
      <c r="N213" s="178">
        <f t="shared" si="52"/>
        <v>353.29999999999995</v>
      </c>
    </row>
    <row r="214" spans="1:14" ht="12.75">
      <c r="A214" s="43" t="s">
        <v>535</v>
      </c>
      <c r="B214" s="20"/>
      <c r="C214" s="20"/>
      <c r="D214" s="46"/>
      <c r="E214" s="46"/>
      <c r="F214" s="46"/>
      <c r="G214" s="46"/>
      <c r="H214" s="47"/>
      <c r="I214" s="47"/>
      <c r="J214" s="47"/>
      <c r="K214" s="47"/>
      <c r="L214" s="47"/>
      <c r="M214" s="212"/>
      <c r="N214" s="180"/>
    </row>
    <row r="215" spans="1:14" ht="12.75">
      <c r="A215" s="94" t="s">
        <v>536</v>
      </c>
      <c r="B215" s="160">
        <v>675</v>
      </c>
      <c r="C215" s="160">
        <v>3113</v>
      </c>
      <c r="D215" s="103">
        <v>9224</v>
      </c>
      <c r="E215" s="103">
        <v>10</v>
      </c>
      <c r="F215" s="103">
        <v>3417</v>
      </c>
      <c r="G215" s="103">
        <v>229</v>
      </c>
      <c r="H215" s="110">
        <f>+D215+E215+F215+G215</f>
        <v>12880</v>
      </c>
      <c r="I215" s="110">
        <v>31</v>
      </c>
      <c r="J215" s="110">
        <v>11.5</v>
      </c>
      <c r="K215" s="110">
        <f>+I215+J215</f>
        <v>42.5</v>
      </c>
      <c r="L215" s="110">
        <v>13</v>
      </c>
      <c r="M215" s="168">
        <f aca="true" t="shared" si="53" ref="M215:M228">+H215+K215+L215</f>
        <v>12935.5</v>
      </c>
      <c r="N215" s="169">
        <v>40.1</v>
      </c>
    </row>
    <row r="216" spans="1:14" ht="12.75">
      <c r="A216" s="94" t="s">
        <v>537</v>
      </c>
      <c r="B216" s="160">
        <v>674</v>
      </c>
      <c r="C216" s="160">
        <v>3113</v>
      </c>
      <c r="D216" s="103">
        <v>9420</v>
      </c>
      <c r="E216" s="103">
        <v>28</v>
      </c>
      <c r="F216" s="103">
        <v>3496</v>
      </c>
      <c r="G216" s="103">
        <v>226</v>
      </c>
      <c r="H216" s="110">
        <f>+D216+E216+F216+G216</f>
        <v>13170</v>
      </c>
      <c r="I216" s="110">
        <v>8</v>
      </c>
      <c r="J216" s="110">
        <v>3</v>
      </c>
      <c r="K216" s="110">
        <f>+I216+J216</f>
        <v>11</v>
      </c>
      <c r="L216" s="110">
        <v>0</v>
      </c>
      <c r="M216" s="168">
        <f t="shared" si="53"/>
        <v>13181</v>
      </c>
      <c r="N216" s="169">
        <v>43.6</v>
      </c>
    </row>
    <row r="217" spans="1:14" ht="12.75">
      <c r="A217" s="94" t="s">
        <v>538</v>
      </c>
      <c r="B217" s="160">
        <v>676</v>
      </c>
      <c r="C217" s="160">
        <v>3113</v>
      </c>
      <c r="D217" s="103">
        <v>9143</v>
      </c>
      <c r="E217" s="103">
        <v>7</v>
      </c>
      <c r="F217" s="103">
        <v>3385</v>
      </c>
      <c r="G217" s="103">
        <v>218</v>
      </c>
      <c r="H217" s="110">
        <f>+D217+E217+F217+G217</f>
        <v>12753</v>
      </c>
      <c r="I217" s="110"/>
      <c r="J217" s="110"/>
      <c r="K217" s="110">
        <f>+I217+J217</f>
        <v>0</v>
      </c>
      <c r="L217" s="110"/>
      <c r="M217" s="168">
        <f t="shared" si="53"/>
        <v>12753</v>
      </c>
      <c r="N217" s="169">
        <v>39.7</v>
      </c>
    </row>
    <row r="218" spans="1:14" ht="12.75">
      <c r="A218" s="94" t="s">
        <v>539</v>
      </c>
      <c r="B218" s="160">
        <v>678</v>
      </c>
      <c r="C218" s="160">
        <v>3113</v>
      </c>
      <c r="D218" s="103">
        <v>8670</v>
      </c>
      <c r="E218" s="103">
        <v>15</v>
      </c>
      <c r="F218" s="103">
        <v>3214</v>
      </c>
      <c r="G218" s="103">
        <v>209</v>
      </c>
      <c r="H218" s="110">
        <f>+D218+E218+F218+G218</f>
        <v>12108</v>
      </c>
      <c r="I218" s="110"/>
      <c r="J218" s="110"/>
      <c r="K218" s="110">
        <f>+I218+J218</f>
        <v>0</v>
      </c>
      <c r="L218" s="110"/>
      <c r="M218" s="168">
        <f t="shared" si="53"/>
        <v>12108</v>
      </c>
      <c r="N218" s="169">
        <v>37.1</v>
      </c>
    </row>
    <row r="219" spans="1:14" ht="12.75">
      <c r="A219" s="94" t="s">
        <v>540</v>
      </c>
      <c r="B219" s="160">
        <v>677</v>
      </c>
      <c r="C219" s="160">
        <v>3113</v>
      </c>
      <c r="D219" s="103">
        <v>9481</v>
      </c>
      <c r="E219" s="103">
        <v>26</v>
      </c>
      <c r="F219" s="103">
        <v>3514</v>
      </c>
      <c r="G219" s="103">
        <v>237</v>
      </c>
      <c r="H219" s="110">
        <f>+D219+E219+F219+G219</f>
        <v>13258</v>
      </c>
      <c r="I219" s="110">
        <v>5</v>
      </c>
      <c r="J219" s="110">
        <v>1.9</v>
      </c>
      <c r="K219" s="110">
        <f>+I219+J219</f>
        <v>6.9</v>
      </c>
      <c r="L219" s="110">
        <v>0.5</v>
      </c>
      <c r="M219" s="168">
        <f t="shared" si="53"/>
        <v>13265.4</v>
      </c>
      <c r="N219" s="169">
        <v>41.3</v>
      </c>
    </row>
    <row r="220" spans="1:14" ht="12.75">
      <c r="A220" s="79" t="s">
        <v>541</v>
      </c>
      <c r="B220" s="160"/>
      <c r="C220" s="160"/>
      <c r="D220" s="103"/>
      <c r="E220" s="103"/>
      <c r="F220" s="103"/>
      <c r="G220" s="103"/>
      <c r="H220" s="110"/>
      <c r="I220" s="110"/>
      <c r="J220" s="110"/>
      <c r="K220" s="110"/>
      <c r="L220" s="110"/>
      <c r="M220" s="190">
        <f t="shared" si="53"/>
        <v>0</v>
      </c>
      <c r="N220" s="169"/>
    </row>
    <row r="221" spans="1:14" ht="12.75">
      <c r="A221" s="94" t="s">
        <v>542</v>
      </c>
      <c r="B221" s="160">
        <v>1359</v>
      </c>
      <c r="C221" s="160">
        <v>3117</v>
      </c>
      <c r="D221" s="103">
        <v>2202</v>
      </c>
      <c r="E221" s="103">
        <v>20</v>
      </c>
      <c r="F221" s="103">
        <v>822</v>
      </c>
      <c r="G221" s="103">
        <v>60</v>
      </c>
      <c r="H221" s="110">
        <f>+D221+E221+F221+G221</f>
        <v>3104</v>
      </c>
      <c r="I221" s="110">
        <v>10</v>
      </c>
      <c r="J221" s="110">
        <v>3.7</v>
      </c>
      <c r="K221" s="110">
        <f>+I221+J221</f>
        <v>13.7</v>
      </c>
      <c r="L221" s="110">
        <v>0</v>
      </c>
      <c r="M221" s="190">
        <f t="shared" si="53"/>
        <v>3117.7</v>
      </c>
      <c r="N221" s="169">
        <v>9.3</v>
      </c>
    </row>
    <row r="222" spans="1:14" ht="12.75">
      <c r="A222" s="79" t="s">
        <v>543</v>
      </c>
      <c r="B222" s="160"/>
      <c r="C222" s="160"/>
      <c r="D222" s="103"/>
      <c r="E222" s="103"/>
      <c r="F222" s="103"/>
      <c r="G222" s="103"/>
      <c r="H222" s="110"/>
      <c r="I222" s="110"/>
      <c r="J222" s="110"/>
      <c r="K222" s="110"/>
      <c r="L222" s="110"/>
      <c r="M222" s="168">
        <f t="shared" si="53"/>
        <v>0</v>
      </c>
      <c r="N222" s="169"/>
    </row>
    <row r="223" spans="1:14" ht="12.75">
      <c r="A223" s="60" t="s">
        <v>544</v>
      </c>
      <c r="B223" s="160">
        <v>715</v>
      </c>
      <c r="C223" s="160">
        <v>3113</v>
      </c>
      <c r="D223" s="103">
        <v>6500</v>
      </c>
      <c r="E223" s="103">
        <v>10</v>
      </c>
      <c r="F223" s="103">
        <v>2405</v>
      </c>
      <c r="G223" s="103">
        <v>160</v>
      </c>
      <c r="H223" s="110">
        <f>+D223+E223+F223+G223</f>
        <v>9075</v>
      </c>
      <c r="I223" s="110"/>
      <c r="J223" s="110"/>
      <c r="K223" s="110">
        <f>+I223+J223</f>
        <v>0</v>
      </c>
      <c r="L223" s="110"/>
      <c r="M223" s="190">
        <f t="shared" si="53"/>
        <v>9075</v>
      </c>
      <c r="N223" s="169">
        <v>30.9</v>
      </c>
    </row>
    <row r="224" spans="1:14" ht="12.75">
      <c r="A224" s="79" t="s">
        <v>545</v>
      </c>
      <c r="B224" s="160"/>
      <c r="C224" s="160"/>
      <c r="D224" s="103"/>
      <c r="E224" s="103"/>
      <c r="F224" s="103"/>
      <c r="G224" s="103"/>
      <c r="H224" s="110"/>
      <c r="I224" s="110"/>
      <c r="J224" s="110"/>
      <c r="K224" s="110"/>
      <c r="L224" s="110"/>
      <c r="M224" s="168">
        <f t="shared" si="53"/>
        <v>0</v>
      </c>
      <c r="N224" s="169"/>
    </row>
    <row r="225" spans="1:14" ht="12.75">
      <c r="A225" s="94" t="s">
        <v>546</v>
      </c>
      <c r="B225" s="160">
        <v>716</v>
      </c>
      <c r="C225" s="160">
        <v>3113</v>
      </c>
      <c r="D225" s="103">
        <v>0</v>
      </c>
      <c r="E225" s="103">
        <v>0</v>
      </c>
      <c r="F225" s="103">
        <v>0</v>
      </c>
      <c r="G225" s="103">
        <v>0</v>
      </c>
      <c r="H225" s="110">
        <f>+D225+E225+F225+G225</f>
        <v>0</v>
      </c>
      <c r="I225" s="110"/>
      <c r="J225" s="110"/>
      <c r="K225" s="110">
        <f>+I225+J225</f>
        <v>0</v>
      </c>
      <c r="L225" s="110"/>
      <c r="M225" s="190">
        <f t="shared" si="53"/>
        <v>0</v>
      </c>
      <c r="N225" s="169">
        <v>0</v>
      </c>
    </row>
    <row r="226" spans="1:14" ht="12.75">
      <c r="A226" s="94" t="s">
        <v>547</v>
      </c>
      <c r="B226" s="160">
        <v>1360</v>
      </c>
      <c r="C226" s="160">
        <v>3113</v>
      </c>
      <c r="D226" s="103">
        <v>8970</v>
      </c>
      <c r="E226" s="103">
        <v>21</v>
      </c>
      <c r="F226" s="103">
        <v>3332</v>
      </c>
      <c r="G226" s="103">
        <v>242</v>
      </c>
      <c r="H226" s="110">
        <f>+D226+E226+F226+G226</f>
        <v>12565</v>
      </c>
      <c r="I226" s="110"/>
      <c r="J226" s="110"/>
      <c r="K226" s="110">
        <f>+I226+J226</f>
        <v>0</v>
      </c>
      <c r="L226" s="110"/>
      <c r="M226" s="168">
        <f t="shared" si="53"/>
        <v>12565</v>
      </c>
      <c r="N226" s="169">
        <v>42.1</v>
      </c>
    </row>
    <row r="227" spans="1:14" ht="12.75">
      <c r="A227" s="79" t="s">
        <v>548</v>
      </c>
      <c r="B227" s="160"/>
      <c r="C227" s="160"/>
      <c r="D227" s="103"/>
      <c r="E227" s="103"/>
      <c r="F227" s="103"/>
      <c r="G227" s="103"/>
      <c r="H227" s="110"/>
      <c r="I227" s="110"/>
      <c r="J227" s="110"/>
      <c r="K227" s="110"/>
      <c r="L227" s="110"/>
      <c r="M227" s="190">
        <f t="shared" si="53"/>
        <v>0</v>
      </c>
      <c r="N227" s="169"/>
    </row>
    <row r="228" spans="1:14" ht="13.5" thickBot="1">
      <c r="A228" s="96" t="s">
        <v>549</v>
      </c>
      <c r="B228" s="181">
        <v>717</v>
      </c>
      <c r="C228" s="181">
        <v>3117</v>
      </c>
      <c r="D228" s="171">
        <v>3965</v>
      </c>
      <c r="E228" s="171">
        <v>0</v>
      </c>
      <c r="F228" s="171">
        <v>1467</v>
      </c>
      <c r="G228" s="171">
        <v>128</v>
      </c>
      <c r="H228" s="110">
        <f>+D228+E228+F228+G228</f>
        <v>5560</v>
      </c>
      <c r="I228" s="172"/>
      <c r="J228" s="172"/>
      <c r="K228" s="172">
        <f>+I228+J228</f>
        <v>0</v>
      </c>
      <c r="L228" s="172"/>
      <c r="M228" s="192">
        <f t="shared" si="53"/>
        <v>5560</v>
      </c>
      <c r="N228" s="174">
        <v>20.4</v>
      </c>
    </row>
    <row r="229" spans="1:14" ht="13.5" thickBot="1">
      <c r="A229" s="39" t="s">
        <v>550</v>
      </c>
      <c r="B229" s="182"/>
      <c r="C229" s="182"/>
      <c r="D229" s="41">
        <f aca="true" t="shared" si="54" ref="D229:N229">SUM(D215:D228)</f>
        <v>67575</v>
      </c>
      <c r="E229" s="41">
        <f t="shared" si="54"/>
        <v>137</v>
      </c>
      <c r="F229" s="41">
        <f t="shared" si="54"/>
        <v>25052</v>
      </c>
      <c r="G229" s="41">
        <f t="shared" si="54"/>
        <v>1709</v>
      </c>
      <c r="H229" s="41">
        <f t="shared" si="54"/>
        <v>94473</v>
      </c>
      <c r="I229" s="41">
        <f t="shared" si="54"/>
        <v>54</v>
      </c>
      <c r="J229" s="41">
        <f t="shared" si="54"/>
        <v>20.099999999999998</v>
      </c>
      <c r="K229" s="41">
        <f t="shared" si="54"/>
        <v>74.1</v>
      </c>
      <c r="L229" s="41">
        <f t="shared" si="54"/>
        <v>13.5</v>
      </c>
      <c r="M229" s="183">
        <f t="shared" si="54"/>
        <v>94560.6</v>
      </c>
      <c r="N229" s="178">
        <f t="shared" si="54"/>
        <v>304.5</v>
      </c>
    </row>
    <row r="230" spans="1:14" ht="12.75">
      <c r="A230" s="43" t="s">
        <v>551</v>
      </c>
      <c r="B230" s="20"/>
      <c r="C230" s="20"/>
      <c r="D230" s="46"/>
      <c r="E230" s="46"/>
      <c r="F230" s="46"/>
      <c r="G230" s="46"/>
      <c r="H230" s="47"/>
      <c r="I230" s="47"/>
      <c r="J230" s="47"/>
      <c r="K230" s="47"/>
      <c r="L230" s="47"/>
      <c r="M230" s="191"/>
      <c r="N230" s="180"/>
    </row>
    <row r="231" spans="1:14" ht="12.75">
      <c r="A231" s="94" t="s">
        <v>552</v>
      </c>
      <c r="B231" s="160">
        <v>718</v>
      </c>
      <c r="C231" s="160">
        <v>3113</v>
      </c>
      <c r="D231" s="103">
        <v>10789</v>
      </c>
      <c r="E231" s="103">
        <v>180</v>
      </c>
      <c r="F231" s="103">
        <v>4055</v>
      </c>
      <c r="G231" s="103">
        <v>294</v>
      </c>
      <c r="H231" s="110">
        <f>+D231+E231+F231+G231</f>
        <v>15318</v>
      </c>
      <c r="I231" s="110">
        <v>24</v>
      </c>
      <c r="J231" s="110">
        <v>8.9</v>
      </c>
      <c r="K231" s="110">
        <f>+I231+J231</f>
        <v>32.9</v>
      </c>
      <c r="L231" s="110">
        <v>7.5</v>
      </c>
      <c r="M231" s="168">
        <f aca="true" t="shared" si="55" ref="M231:M237">+H231+K231+L231</f>
        <v>15358.4</v>
      </c>
      <c r="N231" s="169">
        <v>46</v>
      </c>
    </row>
    <row r="232" spans="1:14" ht="12.75">
      <c r="A232" s="79" t="s">
        <v>553</v>
      </c>
      <c r="B232" s="160"/>
      <c r="C232" s="160"/>
      <c r="D232" s="103"/>
      <c r="E232" s="103"/>
      <c r="F232" s="103"/>
      <c r="G232" s="103"/>
      <c r="H232" s="110"/>
      <c r="I232" s="110"/>
      <c r="J232" s="110"/>
      <c r="K232" s="110"/>
      <c r="L232" s="110"/>
      <c r="M232" s="168">
        <f t="shared" si="55"/>
        <v>0</v>
      </c>
      <c r="N232" s="169"/>
    </row>
    <row r="233" spans="1:14" ht="12.75">
      <c r="A233" s="94" t="s">
        <v>554</v>
      </c>
      <c r="B233" s="160">
        <v>690</v>
      </c>
      <c r="C233" s="160">
        <v>3113</v>
      </c>
      <c r="D233" s="103">
        <v>5287</v>
      </c>
      <c r="E233" s="103">
        <v>70</v>
      </c>
      <c r="F233" s="103">
        <v>1982</v>
      </c>
      <c r="G233" s="103">
        <v>121</v>
      </c>
      <c r="H233" s="110">
        <f>+D233+E233+F233+G233</f>
        <v>7460</v>
      </c>
      <c r="I233" s="110">
        <v>55</v>
      </c>
      <c r="J233" s="110">
        <v>20.4</v>
      </c>
      <c r="K233" s="110">
        <f>+I233+J233</f>
        <v>75.4</v>
      </c>
      <c r="L233" s="110">
        <v>0</v>
      </c>
      <c r="M233" s="168">
        <f t="shared" si="55"/>
        <v>7535.4</v>
      </c>
      <c r="N233" s="169">
        <v>23.7</v>
      </c>
    </row>
    <row r="234" spans="1:14" ht="12.75">
      <c r="A234" s="79" t="s">
        <v>555</v>
      </c>
      <c r="B234" s="160"/>
      <c r="C234" s="160"/>
      <c r="D234" s="103"/>
      <c r="E234" s="103"/>
      <c r="F234" s="103"/>
      <c r="G234" s="103"/>
      <c r="H234" s="110"/>
      <c r="I234" s="110"/>
      <c r="J234" s="110"/>
      <c r="K234" s="110"/>
      <c r="L234" s="110"/>
      <c r="M234" s="168">
        <f t="shared" si="55"/>
        <v>0</v>
      </c>
      <c r="N234" s="169"/>
    </row>
    <row r="235" spans="1:14" ht="12.75">
      <c r="A235" s="94" t="s">
        <v>556</v>
      </c>
      <c r="B235" s="160">
        <v>689</v>
      </c>
      <c r="C235" s="160">
        <v>3113</v>
      </c>
      <c r="D235" s="103">
        <v>5014</v>
      </c>
      <c r="E235" s="103">
        <v>40</v>
      </c>
      <c r="F235" s="103">
        <v>1869</v>
      </c>
      <c r="G235" s="103">
        <v>111</v>
      </c>
      <c r="H235" s="110">
        <f>+D235+E235+F235+G235</f>
        <v>7034</v>
      </c>
      <c r="I235" s="110">
        <v>14.5</v>
      </c>
      <c r="J235" s="110">
        <v>5.4</v>
      </c>
      <c r="K235" s="110">
        <f>+I235+J235</f>
        <v>19.9</v>
      </c>
      <c r="L235" s="110">
        <v>1</v>
      </c>
      <c r="M235" s="190">
        <f t="shared" si="55"/>
        <v>7054.9</v>
      </c>
      <c r="N235" s="169">
        <v>22.5</v>
      </c>
    </row>
    <row r="236" spans="1:14" ht="12.75">
      <c r="A236" s="79" t="s">
        <v>557</v>
      </c>
      <c r="B236" s="160"/>
      <c r="C236" s="160"/>
      <c r="D236" s="103"/>
      <c r="E236" s="103"/>
      <c r="F236" s="103"/>
      <c r="G236" s="103"/>
      <c r="H236" s="110"/>
      <c r="I236" s="110"/>
      <c r="J236" s="110"/>
      <c r="K236" s="110"/>
      <c r="L236" s="110"/>
      <c r="M236" s="214">
        <f t="shared" si="55"/>
        <v>0</v>
      </c>
      <c r="N236" s="169"/>
    </row>
    <row r="237" spans="1:14" ht="13.5" thickBot="1">
      <c r="A237" s="96" t="s">
        <v>558</v>
      </c>
      <c r="B237" s="181">
        <v>683</v>
      </c>
      <c r="C237" s="181">
        <v>3113</v>
      </c>
      <c r="D237" s="171">
        <v>10563</v>
      </c>
      <c r="E237" s="171">
        <v>100</v>
      </c>
      <c r="F237" s="171">
        <v>3943</v>
      </c>
      <c r="G237" s="171">
        <v>276</v>
      </c>
      <c r="H237" s="172">
        <f>+D237+E237+F237+G237</f>
        <v>14882</v>
      </c>
      <c r="I237" s="172">
        <v>38</v>
      </c>
      <c r="J237" s="172">
        <v>14.1</v>
      </c>
      <c r="K237" s="172">
        <f>+I237+J237</f>
        <v>52.1</v>
      </c>
      <c r="L237" s="172">
        <v>0.5</v>
      </c>
      <c r="M237" s="173">
        <f t="shared" si="55"/>
        <v>14934.6</v>
      </c>
      <c r="N237" s="174">
        <v>45</v>
      </c>
    </row>
    <row r="238" spans="1:14" ht="13.5" thickBot="1">
      <c r="A238" s="139" t="s">
        <v>559</v>
      </c>
      <c r="B238" s="182"/>
      <c r="C238" s="182"/>
      <c r="D238" s="41">
        <f aca="true" t="shared" si="56" ref="D238:N238">SUM(D231:D237)</f>
        <v>31653</v>
      </c>
      <c r="E238" s="41">
        <f t="shared" si="56"/>
        <v>390</v>
      </c>
      <c r="F238" s="41">
        <f t="shared" si="56"/>
        <v>11849</v>
      </c>
      <c r="G238" s="41">
        <f t="shared" si="56"/>
        <v>802</v>
      </c>
      <c r="H238" s="41">
        <f t="shared" si="56"/>
        <v>44694</v>
      </c>
      <c r="I238" s="41">
        <f t="shared" si="56"/>
        <v>131.5</v>
      </c>
      <c r="J238" s="41">
        <f t="shared" si="56"/>
        <v>48.8</v>
      </c>
      <c r="K238" s="41">
        <f t="shared" si="56"/>
        <v>180.3</v>
      </c>
      <c r="L238" s="41">
        <f t="shared" si="56"/>
        <v>9</v>
      </c>
      <c r="M238" s="183">
        <f t="shared" si="56"/>
        <v>44883.299999999996</v>
      </c>
      <c r="N238" s="178">
        <f t="shared" si="56"/>
        <v>137.2</v>
      </c>
    </row>
    <row r="239" spans="1:14" ht="12.75">
      <c r="A239" s="43" t="s">
        <v>560</v>
      </c>
      <c r="B239" s="20"/>
      <c r="C239" s="20"/>
      <c r="D239" s="46"/>
      <c r="E239" s="46"/>
      <c r="F239" s="46"/>
      <c r="G239" s="46"/>
      <c r="H239" s="47"/>
      <c r="I239" s="47"/>
      <c r="J239" s="47"/>
      <c r="K239" s="47"/>
      <c r="L239" s="47"/>
      <c r="M239" s="179"/>
      <c r="N239" s="180"/>
    </row>
    <row r="240" spans="1:14" ht="12.75">
      <c r="A240" s="94" t="s">
        <v>561</v>
      </c>
      <c r="B240" s="160">
        <v>692</v>
      </c>
      <c r="C240" s="160">
        <v>3113</v>
      </c>
      <c r="D240" s="103">
        <v>9790</v>
      </c>
      <c r="E240" s="103">
        <v>110</v>
      </c>
      <c r="F240" s="103">
        <v>3661</v>
      </c>
      <c r="G240" s="103">
        <v>238</v>
      </c>
      <c r="H240" s="110">
        <f>+D240+E240+F240+G240</f>
        <v>13799</v>
      </c>
      <c r="I240" s="110">
        <v>105</v>
      </c>
      <c r="J240" s="110">
        <v>38.9</v>
      </c>
      <c r="K240" s="110">
        <f>+I240+J240</f>
        <v>143.9</v>
      </c>
      <c r="L240" s="110">
        <v>35.3</v>
      </c>
      <c r="M240" s="168">
        <f>+H240+K240+L240</f>
        <v>13978.199999999999</v>
      </c>
      <c r="N240" s="169">
        <v>43.4</v>
      </c>
    </row>
    <row r="241" spans="1:14" ht="12.75">
      <c r="A241" s="94" t="s">
        <v>562</v>
      </c>
      <c r="B241" s="160">
        <v>691</v>
      </c>
      <c r="C241" s="160">
        <v>3113</v>
      </c>
      <c r="D241" s="103">
        <v>14427</v>
      </c>
      <c r="E241" s="103">
        <v>146</v>
      </c>
      <c r="F241" s="103">
        <v>5373</v>
      </c>
      <c r="G241" s="103">
        <v>380</v>
      </c>
      <c r="H241" s="110">
        <f>+D241+E241+F241+G241</f>
        <v>20326</v>
      </c>
      <c r="I241" s="110">
        <v>376</v>
      </c>
      <c r="J241" s="110">
        <v>139.1</v>
      </c>
      <c r="K241" s="110">
        <f>+I241+J241</f>
        <v>515.1</v>
      </c>
      <c r="L241" s="110">
        <v>36</v>
      </c>
      <c r="M241" s="168">
        <f>+H241+K241+L241</f>
        <v>20877.1</v>
      </c>
      <c r="N241" s="169">
        <v>63.9</v>
      </c>
    </row>
    <row r="242" spans="1:14" ht="12.75">
      <c r="A242" s="94" t="s">
        <v>563</v>
      </c>
      <c r="B242" s="160">
        <v>694</v>
      </c>
      <c r="C242" s="160">
        <v>3113</v>
      </c>
      <c r="D242" s="103">
        <v>17706</v>
      </c>
      <c r="E242" s="103">
        <v>80</v>
      </c>
      <c r="F242" s="103">
        <v>6584</v>
      </c>
      <c r="G242" s="103">
        <v>481</v>
      </c>
      <c r="H242" s="110">
        <f>+D242+E242+F242+G242</f>
        <v>24851</v>
      </c>
      <c r="I242" s="110">
        <v>274</v>
      </c>
      <c r="J242" s="110">
        <v>101.4</v>
      </c>
      <c r="K242" s="110">
        <f>+I242+J242</f>
        <v>375.4</v>
      </c>
      <c r="L242" s="110">
        <v>2.5</v>
      </c>
      <c r="M242" s="168">
        <f>+H242+K242+L242</f>
        <v>25228.9</v>
      </c>
      <c r="N242" s="169">
        <v>78.9</v>
      </c>
    </row>
    <row r="243" spans="1:14" ht="12.75">
      <c r="A243" s="79" t="s">
        <v>564</v>
      </c>
      <c r="B243" s="160"/>
      <c r="C243" s="160"/>
      <c r="D243" s="103"/>
      <c r="E243" s="103"/>
      <c r="F243" s="103"/>
      <c r="G243" s="103"/>
      <c r="H243" s="110"/>
      <c r="I243" s="110"/>
      <c r="J243" s="110"/>
      <c r="K243" s="110"/>
      <c r="L243" s="110"/>
      <c r="M243" s="168">
        <f>+H243+K243+L243</f>
        <v>0</v>
      </c>
      <c r="N243" s="169"/>
    </row>
    <row r="244" spans="1:14" ht="13.5" thickBot="1">
      <c r="A244" s="54" t="s">
        <v>565</v>
      </c>
      <c r="B244" s="215">
        <v>686</v>
      </c>
      <c r="C244" s="215">
        <v>3117</v>
      </c>
      <c r="D244" s="56">
        <v>4335</v>
      </c>
      <c r="E244" s="56">
        <v>14</v>
      </c>
      <c r="F244" s="56">
        <v>1612</v>
      </c>
      <c r="G244" s="56">
        <v>90</v>
      </c>
      <c r="H244" s="110">
        <f>+D244+E244+F244+G244</f>
        <v>6051</v>
      </c>
      <c r="I244" s="172">
        <v>129</v>
      </c>
      <c r="J244" s="172">
        <v>47.8</v>
      </c>
      <c r="K244" s="172">
        <f>+I244+J244</f>
        <v>176.8</v>
      </c>
      <c r="L244" s="172">
        <v>2.5</v>
      </c>
      <c r="M244" s="173">
        <f>+H244+K244+L244</f>
        <v>6230.3</v>
      </c>
      <c r="N244" s="216">
        <v>21.2</v>
      </c>
    </row>
    <row r="245" spans="1:14" ht="13.5" thickBot="1">
      <c r="A245" s="175" t="s">
        <v>566</v>
      </c>
      <c r="B245" s="182"/>
      <c r="C245" s="182"/>
      <c r="D245" s="41">
        <f aca="true" t="shared" si="57" ref="D245:N245">SUM(D240:D244)</f>
        <v>46258</v>
      </c>
      <c r="E245" s="41">
        <f t="shared" si="57"/>
        <v>350</v>
      </c>
      <c r="F245" s="41">
        <f t="shared" si="57"/>
        <v>17230</v>
      </c>
      <c r="G245" s="41">
        <f t="shared" si="57"/>
        <v>1189</v>
      </c>
      <c r="H245" s="41">
        <f t="shared" si="57"/>
        <v>65027</v>
      </c>
      <c r="I245" s="41">
        <f t="shared" si="57"/>
        <v>884</v>
      </c>
      <c r="J245" s="41">
        <f t="shared" si="57"/>
        <v>327.2</v>
      </c>
      <c r="K245" s="41">
        <f t="shared" si="57"/>
        <v>1211.2</v>
      </c>
      <c r="L245" s="41">
        <f t="shared" si="57"/>
        <v>76.3</v>
      </c>
      <c r="M245" s="183">
        <f t="shared" si="57"/>
        <v>66314.5</v>
      </c>
      <c r="N245" s="178">
        <f t="shared" si="57"/>
        <v>207.39999999999998</v>
      </c>
    </row>
    <row r="246" spans="1:14" ht="12.75">
      <c r="A246" s="43" t="s">
        <v>567</v>
      </c>
      <c r="B246" s="20"/>
      <c r="C246" s="20"/>
      <c r="D246" s="46"/>
      <c r="E246" s="46"/>
      <c r="F246" s="46"/>
      <c r="G246" s="46"/>
      <c r="H246" s="47"/>
      <c r="I246" s="47"/>
      <c r="J246" s="47"/>
      <c r="K246" s="47"/>
      <c r="L246" s="47"/>
      <c r="M246" s="212"/>
      <c r="N246" s="180"/>
    </row>
    <row r="247" spans="1:14" ht="12.75">
      <c r="A247" s="94" t="s">
        <v>568</v>
      </c>
      <c r="B247" s="160">
        <v>703</v>
      </c>
      <c r="C247" s="160">
        <v>3113</v>
      </c>
      <c r="D247" s="103">
        <v>7066</v>
      </c>
      <c r="E247" s="103">
        <v>160</v>
      </c>
      <c r="F247" s="103">
        <v>2672</v>
      </c>
      <c r="G247" s="103">
        <v>177</v>
      </c>
      <c r="H247" s="110">
        <f>+D247+E247+F247+G247</f>
        <v>10075</v>
      </c>
      <c r="I247" s="110"/>
      <c r="J247" s="110"/>
      <c r="K247" s="110">
        <f>+I247+J247</f>
        <v>0</v>
      </c>
      <c r="L247" s="110"/>
      <c r="M247" s="168">
        <f>+H247+K247+L247</f>
        <v>10075</v>
      </c>
      <c r="N247" s="169">
        <v>31.5</v>
      </c>
    </row>
    <row r="248" spans="1:14" ht="12.75">
      <c r="A248" s="94" t="s">
        <v>569</v>
      </c>
      <c r="B248" s="160">
        <v>702</v>
      </c>
      <c r="C248" s="160">
        <v>3113</v>
      </c>
      <c r="D248" s="103">
        <v>12814</v>
      </c>
      <c r="E248" s="103">
        <v>206</v>
      </c>
      <c r="F248" s="103">
        <v>4814</v>
      </c>
      <c r="G248" s="103">
        <v>293</v>
      </c>
      <c r="H248" s="110">
        <f>+D248+E248+F248+G248</f>
        <v>18127</v>
      </c>
      <c r="I248" s="110">
        <v>189</v>
      </c>
      <c r="J248" s="110">
        <v>69.9</v>
      </c>
      <c r="K248" s="110">
        <f>+I248+J248</f>
        <v>258.9</v>
      </c>
      <c r="L248" s="110">
        <v>5</v>
      </c>
      <c r="M248" s="168">
        <f>+H248+K248+L248</f>
        <v>18390.9</v>
      </c>
      <c r="N248" s="169">
        <v>58.8</v>
      </c>
    </row>
    <row r="249" spans="1:14" ht="13.5" thickBot="1">
      <c r="A249" s="96" t="s">
        <v>570</v>
      </c>
      <c r="B249" s="181">
        <v>701</v>
      </c>
      <c r="C249" s="181">
        <v>3113</v>
      </c>
      <c r="D249" s="171">
        <v>10586</v>
      </c>
      <c r="E249" s="171">
        <v>50</v>
      </c>
      <c r="F249" s="171">
        <v>3934</v>
      </c>
      <c r="G249" s="171">
        <v>247</v>
      </c>
      <c r="H249" s="110">
        <f>+D249+E249+F249+G249</f>
        <v>14817</v>
      </c>
      <c r="I249" s="172"/>
      <c r="J249" s="172"/>
      <c r="K249" s="172">
        <f>+I249+J249</f>
        <v>0</v>
      </c>
      <c r="L249" s="172"/>
      <c r="M249" s="173">
        <f>+H249+K249+L249</f>
        <v>14817</v>
      </c>
      <c r="N249" s="174">
        <v>49</v>
      </c>
    </row>
    <row r="250" spans="1:14" ht="13.5" thickBot="1">
      <c r="A250" s="139" t="s">
        <v>571</v>
      </c>
      <c r="B250" s="182"/>
      <c r="C250" s="182"/>
      <c r="D250" s="41">
        <f aca="true" t="shared" si="58" ref="D250:N250">SUM(D247:D249)</f>
        <v>30466</v>
      </c>
      <c r="E250" s="41">
        <f t="shared" si="58"/>
        <v>416</v>
      </c>
      <c r="F250" s="41">
        <f t="shared" si="58"/>
        <v>11420</v>
      </c>
      <c r="G250" s="41">
        <f t="shared" si="58"/>
        <v>717</v>
      </c>
      <c r="H250" s="41">
        <f t="shared" si="58"/>
        <v>43019</v>
      </c>
      <c r="I250" s="41">
        <f t="shared" si="58"/>
        <v>189</v>
      </c>
      <c r="J250" s="41">
        <f t="shared" si="58"/>
        <v>69.9</v>
      </c>
      <c r="K250" s="41">
        <f t="shared" si="58"/>
        <v>258.9</v>
      </c>
      <c r="L250" s="41">
        <f t="shared" si="58"/>
        <v>5</v>
      </c>
      <c r="M250" s="183">
        <f t="shared" si="58"/>
        <v>43282.9</v>
      </c>
      <c r="N250" s="178">
        <f t="shared" si="58"/>
        <v>139.3</v>
      </c>
    </row>
    <row r="251" spans="1:14" ht="12.75">
      <c r="A251" s="43" t="s">
        <v>572</v>
      </c>
      <c r="B251" s="20"/>
      <c r="C251" s="20"/>
      <c r="D251" s="46"/>
      <c r="E251" s="46"/>
      <c r="F251" s="46"/>
      <c r="G251" s="46"/>
      <c r="H251" s="47"/>
      <c r="I251" s="47"/>
      <c r="J251" s="47"/>
      <c r="K251" s="47"/>
      <c r="L251" s="47"/>
      <c r="M251" s="179"/>
      <c r="N251" s="180"/>
    </row>
    <row r="252" spans="1:14" ht="12.75">
      <c r="A252" s="94" t="s">
        <v>573</v>
      </c>
      <c r="B252" s="160">
        <v>700</v>
      </c>
      <c r="C252" s="160">
        <v>3113</v>
      </c>
      <c r="D252" s="103">
        <v>8684</v>
      </c>
      <c r="E252" s="103">
        <v>140</v>
      </c>
      <c r="F252" s="103">
        <v>3264</v>
      </c>
      <c r="G252" s="103">
        <v>213</v>
      </c>
      <c r="H252" s="110">
        <f>+D252+E252+F252+G252</f>
        <v>12301</v>
      </c>
      <c r="I252" s="110">
        <v>137.2</v>
      </c>
      <c r="J252" s="110">
        <v>50.7</v>
      </c>
      <c r="K252" s="110">
        <f>+I252+J252</f>
        <v>187.89999999999998</v>
      </c>
      <c r="L252" s="110">
        <v>16</v>
      </c>
      <c r="M252" s="190">
        <f aca="true" t="shared" si="59" ref="M252:M258">+H252+K252+L252</f>
        <v>12504.9</v>
      </c>
      <c r="N252" s="169">
        <v>39</v>
      </c>
    </row>
    <row r="253" spans="1:14" ht="12.75">
      <c r="A253" s="79" t="s">
        <v>574</v>
      </c>
      <c r="B253" s="160"/>
      <c r="C253" s="160"/>
      <c r="D253" s="103"/>
      <c r="E253" s="103"/>
      <c r="F253" s="103"/>
      <c r="G253" s="103"/>
      <c r="H253" s="110"/>
      <c r="I253" s="110"/>
      <c r="J253" s="110"/>
      <c r="K253" s="110"/>
      <c r="L253" s="110"/>
      <c r="M253" s="214">
        <f t="shared" si="59"/>
        <v>0</v>
      </c>
      <c r="N253" s="169"/>
    </row>
    <row r="254" spans="1:14" ht="12.75">
      <c r="A254" s="94" t="s">
        <v>575</v>
      </c>
      <c r="B254" s="160">
        <v>1341</v>
      </c>
      <c r="C254" s="160">
        <v>3113</v>
      </c>
      <c r="D254" s="103">
        <v>12908</v>
      </c>
      <c r="E254" s="103">
        <v>150</v>
      </c>
      <c r="F254" s="103">
        <v>4831</v>
      </c>
      <c r="G254" s="103">
        <v>359</v>
      </c>
      <c r="H254" s="110">
        <f>+D254+E254+F254+G254</f>
        <v>18248</v>
      </c>
      <c r="I254" s="110">
        <v>77</v>
      </c>
      <c r="J254" s="110">
        <v>28.5</v>
      </c>
      <c r="K254" s="110">
        <f>+I254+J254</f>
        <v>105.5</v>
      </c>
      <c r="L254" s="110">
        <v>9</v>
      </c>
      <c r="M254" s="190">
        <f t="shared" si="59"/>
        <v>18362.5</v>
      </c>
      <c r="N254" s="169">
        <v>57.8</v>
      </c>
    </row>
    <row r="255" spans="1:14" ht="12.75">
      <c r="A255" s="79" t="s">
        <v>576</v>
      </c>
      <c r="B255" s="160"/>
      <c r="C255" s="160"/>
      <c r="D255" s="103"/>
      <c r="E255" s="103"/>
      <c r="F255" s="103"/>
      <c r="G255" s="103"/>
      <c r="H255" s="110"/>
      <c r="I255" s="110"/>
      <c r="J255" s="110"/>
      <c r="K255" s="110"/>
      <c r="L255" s="110"/>
      <c r="M255" s="214">
        <f t="shared" si="59"/>
        <v>0</v>
      </c>
      <c r="N255" s="169"/>
    </row>
    <row r="256" spans="1:14" ht="12.75">
      <c r="A256" s="94" t="s">
        <v>577</v>
      </c>
      <c r="B256" s="160">
        <v>710</v>
      </c>
      <c r="C256" s="160">
        <v>3113</v>
      </c>
      <c r="D256" s="103">
        <v>8947</v>
      </c>
      <c r="E256" s="103">
        <v>127</v>
      </c>
      <c r="F256" s="103">
        <v>3356</v>
      </c>
      <c r="G256" s="103">
        <v>222</v>
      </c>
      <c r="H256" s="110">
        <f>+D256+E256+F256+G256</f>
        <v>12652</v>
      </c>
      <c r="I256" s="110">
        <v>15</v>
      </c>
      <c r="J256" s="110">
        <v>5.6</v>
      </c>
      <c r="K256" s="110">
        <f>+I256+J256</f>
        <v>20.6</v>
      </c>
      <c r="L256" s="110">
        <v>5.5</v>
      </c>
      <c r="M256" s="190">
        <f t="shared" si="59"/>
        <v>12678.1</v>
      </c>
      <c r="N256" s="169">
        <v>40.5</v>
      </c>
    </row>
    <row r="257" spans="1:14" ht="12.75">
      <c r="A257" s="79" t="s">
        <v>578</v>
      </c>
      <c r="B257" s="160"/>
      <c r="C257" s="160"/>
      <c r="D257" s="103"/>
      <c r="E257" s="103"/>
      <c r="F257" s="103"/>
      <c r="G257" s="103"/>
      <c r="H257" s="110"/>
      <c r="I257" s="110"/>
      <c r="J257" s="110"/>
      <c r="K257" s="110"/>
      <c r="L257" s="110"/>
      <c r="M257" s="214">
        <f t="shared" si="59"/>
        <v>0</v>
      </c>
      <c r="N257" s="169"/>
    </row>
    <row r="258" spans="1:14" ht="13.5" thickBot="1">
      <c r="A258" s="96" t="s">
        <v>579</v>
      </c>
      <c r="B258" s="181">
        <v>712</v>
      </c>
      <c r="C258" s="181">
        <v>3113</v>
      </c>
      <c r="D258" s="171">
        <v>9605</v>
      </c>
      <c r="E258" s="171">
        <v>50</v>
      </c>
      <c r="F258" s="171">
        <v>3572</v>
      </c>
      <c r="G258" s="171">
        <v>204</v>
      </c>
      <c r="H258" s="172">
        <f>+D258+E258+F258+G258</f>
        <v>13431</v>
      </c>
      <c r="I258" s="172">
        <v>31</v>
      </c>
      <c r="J258" s="172">
        <v>15.5</v>
      </c>
      <c r="K258" s="172">
        <f>+I258+J258</f>
        <v>46.5</v>
      </c>
      <c r="L258" s="172">
        <v>0</v>
      </c>
      <c r="M258" s="192">
        <f t="shared" si="59"/>
        <v>13477.5</v>
      </c>
      <c r="N258" s="174">
        <v>44.8</v>
      </c>
    </row>
    <row r="259" spans="1:14" ht="13.5" thickBot="1">
      <c r="A259" s="139" t="s">
        <v>580</v>
      </c>
      <c r="B259" s="182"/>
      <c r="C259" s="182"/>
      <c r="D259" s="41">
        <f aca="true" t="shared" si="60" ref="D259:N259">SUM(D252:D258)</f>
        <v>40144</v>
      </c>
      <c r="E259" s="41">
        <f t="shared" si="60"/>
        <v>467</v>
      </c>
      <c r="F259" s="41">
        <f t="shared" si="60"/>
        <v>15023</v>
      </c>
      <c r="G259" s="41">
        <f t="shared" si="60"/>
        <v>998</v>
      </c>
      <c r="H259" s="41">
        <f t="shared" si="60"/>
        <v>56632</v>
      </c>
      <c r="I259" s="41">
        <f t="shared" si="60"/>
        <v>260.2</v>
      </c>
      <c r="J259" s="41">
        <f t="shared" si="60"/>
        <v>100.3</v>
      </c>
      <c r="K259" s="41">
        <f t="shared" si="60"/>
        <v>360.5</v>
      </c>
      <c r="L259" s="41">
        <f t="shared" si="60"/>
        <v>30.5</v>
      </c>
      <c r="M259" s="183">
        <f t="shared" si="60"/>
        <v>57023</v>
      </c>
      <c r="N259" s="178">
        <f t="shared" si="60"/>
        <v>182.10000000000002</v>
      </c>
    </row>
    <row r="260" spans="1:14" ht="12.75">
      <c r="A260" s="43" t="s">
        <v>581</v>
      </c>
      <c r="B260" s="20"/>
      <c r="C260" s="20"/>
      <c r="D260" s="46"/>
      <c r="E260" s="46"/>
      <c r="F260" s="46"/>
      <c r="G260" s="46"/>
      <c r="H260" s="47"/>
      <c r="I260" s="47"/>
      <c r="J260" s="47"/>
      <c r="K260" s="47"/>
      <c r="L260" s="47"/>
      <c r="M260" s="212"/>
      <c r="N260" s="180"/>
    </row>
    <row r="261" spans="1:14" ht="12.75">
      <c r="A261" s="94" t="s">
        <v>582</v>
      </c>
      <c r="B261" s="160">
        <v>705</v>
      </c>
      <c r="C261" s="160">
        <v>3113</v>
      </c>
      <c r="D261" s="103">
        <v>11876</v>
      </c>
      <c r="E261" s="103">
        <v>100</v>
      </c>
      <c r="F261" s="103">
        <v>4428</v>
      </c>
      <c r="G261" s="103">
        <v>318</v>
      </c>
      <c r="H261" s="110">
        <f>+D261+E261+F261+G261</f>
        <v>16722</v>
      </c>
      <c r="I261" s="110"/>
      <c r="J261" s="110"/>
      <c r="K261" s="110">
        <f>+I261+J261</f>
        <v>0</v>
      </c>
      <c r="L261" s="110"/>
      <c r="M261" s="168">
        <f>+H261+K261+L261</f>
        <v>16722</v>
      </c>
      <c r="N261" s="169">
        <v>54.7</v>
      </c>
    </row>
    <row r="262" spans="1:14" ht="12.75">
      <c r="A262" s="94" t="s">
        <v>583</v>
      </c>
      <c r="B262" s="160">
        <v>707</v>
      </c>
      <c r="C262" s="160">
        <v>3113</v>
      </c>
      <c r="D262" s="103">
        <v>13036</v>
      </c>
      <c r="E262" s="103">
        <v>150</v>
      </c>
      <c r="F262" s="103">
        <v>4873</v>
      </c>
      <c r="G262" s="103">
        <v>360</v>
      </c>
      <c r="H262" s="110">
        <f>+D262+E262+F262+G262</f>
        <v>18419</v>
      </c>
      <c r="I262" s="110"/>
      <c r="J262" s="110"/>
      <c r="K262" s="110">
        <f>+I262+J262</f>
        <v>0</v>
      </c>
      <c r="L262" s="110"/>
      <c r="M262" s="168">
        <f>+H262+K262+L262</f>
        <v>18419</v>
      </c>
      <c r="N262" s="169">
        <v>58.1</v>
      </c>
    </row>
    <row r="263" spans="1:14" ht="12.75">
      <c r="A263" s="94" t="s">
        <v>584</v>
      </c>
      <c r="B263" s="160">
        <v>706</v>
      </c>
      <c r="C263" s="160">
        <v>3117</v>
      </c>
      <c r="D263" s="103">
        <v>6425</v>
      </c>
      <c r="E263" s="103">
        <v>10</v>
      </c>
      <c r="F263" s="103">
        <v>2382</v>
      </c>
      <c r="G263" s="103">
        <v>151</v>
      </c>
      <c r="H263" s="110">
        <f>+D263+E263+F263+G263</f>
        <v>8968</v>
      </c>
      <c r="I263" s="110"/>
      <c r="J263" s="110"/>
      <c r="K263" s="110">
        <f>+I263+J263</f>
        <v>0</v>
      </c>
      <c r="L263" s="110"/>
      <c r="M263" s="168">
        <f>+H263+K263+L263</f>
        <v>8968</v>
      </c>
      <c r="N263" s="169">
        <v>31.5</v>
      </c>
    </row>
    <row r="264" spans="1:14" ht="13.5" thickBot="1">
      <c r="A264" s="96" t="s">
        <v>585</v>
      </c>
      <c r="B264" s="181">
        <v>708</v>
      </c>
      <c r="C264" s="181">
        <v>3113</v>
      </c>
      <c r="D264" s="171">
        <v>8741</v>
      </c>
      <c r="E264" s="171">
        <v>50</v>
      </c>
      <c r="F264" s="171">
        <v>3252</v>
      </c>
      <c r="G264" s="171">
        <v>225</v>
      </c>
      <c r="H264" s="172">
        <f>+D264+E264+F264+G264</f>
        <v>12268</v>
      </c>
      <c r="I264" s="172"/>
      <c r="J264" s="172"/>
      <c r="K264" s="172">
        <f>+I264+J264</f>
        <v>0</v>
      </c>
      <c r="L264" s="172"/>
      <c r="M264" s="173">
        <f>+H264+K264+L264</f>
        <v>12268</v>
      </c>
      <c r="N264" s="174">
        <v>38.4</v>
      </c>
    </row>
    <row r="265" spans="1:14" ht="13.5" thickBot="1">
      <c r="A265" s="139" t="s">
        <v>586</v>
      </c>
      <c r="B265" s="182"/>
      <c r="C265" s="182"/>
      <c r="D265" s="41">
        <f aca="true" t="shared" si="61" ref="D265:N265">SUM(D261:D264)</f>
        <v>40078</v>
      </c>
      <c r="E265" s="41">
        <f t="shared" si="61"/>
        <v>310</v>
      </c>
      <c r="F265" s="41">
        <f t="shared" si="61"/>
        <v>14935</v>
      </c>
      <c r="G265" s="41">
        <f t="shared" si="61"/>
        <v>1054</v>
      </c>
      <c r="H265" s="41">
        <f t="shared" si="61"/>
        <v>56377</v>
      </c>
      <c r="I265" s="41">
        <f t="shared" si="61"/>
        <v>0</v>
      </c>
      <c r="J265" s="41">
        <f t="shared" si="61"/>
        <v>0</v>
      </c>
      <c r="K265" s="41">
        <f t="shared" si="61"/>
        <v>0</v>
      </c>
      <c r="L265" s="41">
        <f t="shared" si="61"/>
        <v>0</v>
      </c>
      <c r="M265" s="183">
        <f t="shared" si="61"/>
        <v>56377</v>
      </c>
      <c r="N265" s="178">
        <f t="shared" si="61"/>
        <v>182.70000000000002</v>
      </c>
    </row>
    <row r="266" spans="1:14" ht="12.75">
      <c r="A266" s="43" t="s">
        <v>587</v>
      </c>
      <c r="B266" s="20"/>
      <c r="C266" s="20"/>
      <c r="D266" s="46"/>
      <c r="E266" s="46"/>
      <c r="F266" s="46"/>
      <c r="G266" s="46"/>
      <c r="H266" s="47"/>
      <c r="I266" s="47"/>
      <c r="J266" s="47"/>
      <c r="K266" s="47"/>
      <c r="L266" s="47"/>
      <c r="M266" s="179"/>
      <c r="N266" s="180"/>
    </row>
    <row r="267" spans="1:14" ht="12.75">
      <c r="A267" s="94" t="s">
        <v>588</v>
      </c>
      <c r="B267" s="160">
        <v>711</v>
      </c>
      <c r="C267" s="160">
        <v>3113</v>
      </c>
      <c r="D267" s="103">
        <v>16254</v>
      </c>
      <c r="E267" s="103">
        <v>100</v>
      </c>
      <c r="F267" s="103">
        <v>6050</v>
      </c>
      <c r="G267" s="103">
        <v>405</v>
      </c>
      <c r="H267" s="172">
        <f>+D267+E267+F267+G267</f>
        <v>22809</v>
      </c>
      <c r="I267" s="172">
        <v>128</v>
      </c>
      <c r="J267" s="172">
        <v>47.3</v>
      </c>
      <c r="K267" s="172">
        <f>+I267+J267</f>
        <v>175.3</v>
      </c>
      <c r="L267" s="172">
        <v>7</v>
      </c>
      <c r="M267" s="173">
        <f aca="true" t="shared" si="62" ref="M267:M273">+H267+K267+L267</f>
        <v>22991.3</v>
      </c>
      <c r="N267" s="169">
        <v>74.9</v>
      </c>
    </row>
    <row r="268" spans="1:14" ht="12.75">
      <c r="A268" s="79" t="s">
        <v>589</v>
      </c>
      <c r="B268" s="160"/>
      <c r="C268" s="160"/>
      <c r="D268" s="103"/>
      <c r="E268" s="103"/>
      <c r="F268" s="103"/>
      <c r="G268" s="103"/>
      <c r="H268" s="110"/>
      <c r="I268" s="110"/>
      <c r="J268" s="110"/>
      <c r="K268" s="110"/>
      <c r="L268" s="110"/>
      <c r="M268" s="214">
        <f t="shared" si="62"/>
        <v>0</v>
      </c>
      <c r="N268" s="169"/>
    </row>
    <row r="269" spans="1:14" ht="12.75">
      <c r="A269" s="94" t="s">
        <v>590</v>
      </c>
      <c r="B269" s="160">
        <v>1345</v>
      </c>
      <c r="C269" s="160">
        <v>3113</v>
      </c>
      <c r="D269" s="103">
        <v>6271</v>
      </c>
      <c r="E269" s="103">
        <v>25</v>
      </c>
      <c r="F269" s="103">
        <v>2329</v>
      </c>
      <c r="G269" s="103">
        <v>135</v>
      </c>
      <c r="H269" s="110">
        <f>+D269+E269+F269+G269</f>
        <v>8760</v>
      </c>
      <c r="I269" s="110">
        <v>0</v>
      </c>
      <c r="J269" s="110">
        <v>0</v>
      </c>
      <c r="K269" s="110">
        <f>+I269+J269</f>
        <v>0</v>
      </c>
      <c r="L269" s="110">
        <v>8.1</v>
      </c>
      <c r="M269" s="190">
        <f t="shared" si="62"/>
        <v>8768.1</v>
      </c>
      <c r="N269" s="169">
        <v>28.8</v>
      </c>
    </row>
    <row r="270" spans="1:14" ht="12.75">
      <c r="A270" s="79" t="s">
        <v>591</v>
      </c>
      <c r="B270" s="160"/>
      <c r="C270" s="160"/>
      <c r="D270" s="103"/>
      <c r="E270" s="103"/>
      <c r="F270" s="103"/>
      <c r="G270" s="103"/>
      <c r="H270" s="110"/>
      <c r="I270" s="110"/>
      <c r="J270" s="110"/>
      <c r="K270" s="110"/>
      <c r="L270" s="110"/>
      <c r="M270" s="214">
        <f t="shared" si="62"/>
        <v>0</v>
      </c>
      <c r="N270" s="169"/>
    </row>
    <row r="271" spans="1:14" ht="12.75">
      <c r="A271" s="94" t="s">
        <v>592</v>
      </c>
      <c r="B271" s="160">
        <v>709</v>
      </c>
      <c r="C271" s="160">
        <v>3113</v>
      </c>
      <c r="D271" s="103">
        <v>10998</v>
      </c>
      <c r="E271" s="103">
        <v>36</v>
      </c>
      <c r="F271" s="103">
        <v>4082</v>
      </c>
      <c r="G271" s="103">
        <v>291</v>
      </c>
      <c r="H271" s="110">
        <f>+D271+E271+F271+G271</f>
        <v>15407</v>
      </c>
      <c r="I271" s="110">
        <v>289</v>
      </c>
      <c r="J271" s="110">
        <v>107</v>
      </c>
      <c r="K271" s="110">
        <f>+I271+J271</f>
        <v>396</v>
      </c>
      <c r="L271" s="110">
        <v>3</v>
      </c>
      <c r="M271" s="190">
        <f t="shared" si="62"/>
        <v>15806</v>
      </c>
      <c r="N271" s="169">
        <v>48.6</v>
      </c>
    </row>
    <row r="272" spans="1:14" ht="12.75">
      <c r="A272" s="79" t="s">
        <v>593</v>
      </c>
      <c r="B272" s="160"/>
      <c r="C272" s="160"/>
      <c r="D272" s="103"/>
      <c r="E272" s="103"/>
      <c r="F272" s="103"/>
      <c r="G272" s="103"/>
      <c r="H272" s="110"/>
      <c r="I272" s="110"/>
      <c r="J272" s="110"/>
      <c r="K272" s="110"/>
      <c r="L272" s="110"/>
      <c r="M272" s="214">
        <f t="shared" si="62"/>
        <v>0</v>
      </c>
      <c r="N272" s="169"/>
    </row>
    <row r="273" spans="1:14" ht="13.5" thickBot="1">
      <c r="A273" s="96" t="s">
        <v>594</v>
      </c>
      <c r="B273" s="181">
        <v>1353</v>
      </c>
      <c r="C273" s="181">
        <v>3117</v>
      </c>
      <c r="D273" s="171">
        <v>3642</v>
      </c>
      <c r="E273" s="171">
        <v>40</v>
      </c>
      <c r="F273" s="171">
        <v>1362</v>
      </c>
      <c r="G273" s="171">
        <v>153</v>
      </c>
      <c r="H273" s="172">
        <f>+D273+E273+F273+G273</f>
        <v>5197</v>
      </c>
      <c r="I273" s="172">
        <v>71</v>
      </c>
      <c r="J273" s="172">
        <v>26.3</v>
      </c>
      <c r="K273" s="172">
        <f>+I273+J273</f>
        <v>97.3</v>
      </c>
      <c r="L273" s="172">
        <v>0</v>
      </c>
      <c r="M273" s="192">
        <f t="shared" si="62"/>
        <v>5294.3</v>
      </c>
      <c r="N273" s="174">
        <v>17.5</v>
      </c>
    </row>
    <row r="274" spans="1:14" ht="13.5" thickBot="1">
      <c r="A274" s="139" t="s">
        <v>595</v>
      </c>
      <c r="B274" s="182"/>
      <c r="C274" s="182"/>
      <c r="D274" s="41">
        <f aca="true" t="shared" si="63" ref="D274:N274">SUM(D267:D273)</f>
        <v>37165</v>
      </c>
      <c r="E274" s="41">
        <f t="shared" si="63"/>
        <v>201</v>
      </c>
      <c r="F274" s="41">
        <f t="shared" si="63"/>
        <v>13823</v>
      </c>
      <c r="G274" s="41">
        <f t="shared" si="63"/>
        <v>984</v>
      </c>
      <c r="H274" s="41">
        <f t="shared" si="63"/>
        <v>52173</v>
      </c>
      <c r="I274" s="41">
        <f t="shared" si="63"/>
        <v>488</v>
      </c>
      <c r="J274" s="41">
        <f t="shared" si="63"/>
        <v>180.60000000000002</v>
      </c>
      <c r="K274" s="41">
        <f t="shared" si="63"/>
        <v>668.5999999999999</v>
      </c>
      <c r="L274" s="41">
        <f t="shared" si="63"/>
        <v>18.1</v>
      </c>
      <c r="M274" s="183">
        <f t="shared" si="63"/>
        <v>52859.700000000004</v>
      </c>
      <c r="N274" s="178">
        <f t="shared" si="63"/>
        <v>169.8</v>
      </c>
    </row>
    <row r="275" spans="1:14" ht="12.75">
      <c r="A275" s="43" t="s">
        <v>319</v>
      </c>
      <c r="B275" s="20"/>
      <c r="C275" s="20"/>
      <c r="D275" s="46"/>
      <c r="E275" s="46"/>
      <c r="F275" s="46"/>
      <c r="G275" s="46"/>
      <c r="H275" s="47"/>
      <c r="I275" s="47"/>
      <c r="J275" s="47"/>
      <c r="K275" s="47"/>
      <c r="L275" s="47"/>
      <c r="M275" s="212"/>
      <c r="N275" s="180"/>
    </row>
    <row r="276" spans="1:14" ht="12.75">
      <c r="A276" s="94" t="s">
        <v>596</v>
      </c>
      <c r="B276" s="160">
        <v>713</v>
      </c>
      <c r="C276" s="160">
        <v>3113</v>
      </c>
      <c r="D276" s="103">
        <v>9071</v>
      </c>
      <c r="E276" s="103">
        <v>92</v>
      </c>
      <c r="F276" s="103">
        <v>3390</v>
      </c>
      <c r="G276" s="103">
        <v>229</v>
      </c>
      <c r="H276" s="110">
        <f>+D276+E276+F276+G276</f>
        <v>12782</v>
      </c>
      <c r="I276" s="110">
        <v>141</v>
      </c>
      <c r="J276" s="110">
        <v>52.2</v>
      </c>
      <c r="K276" s="110">
        <f>+I276+J276</f>
        <v>193.2</v>
      </c>
      <c r="L276" s="110">
        <v>6</v>
      </c>
      <c r="M276" s="168">
        <f>+H276+K276+L276</f>
        <v>12981.2</v>
      </c>
      <c r="N276" s="169">
        <v>38.6</v>
      </c>
    </row>
    <row r="277" spans="1:14" ht="12.75">
      <c r="A277" s="94" t="s">
        <v>597</v>
      </c>
      <c r="B277" s="160">
        <v>714</v>
      </c>
      <c r="C277" s="160">
        <v>3113</v>
      </c>
      <c r="D277" s="103">
        <v>5858</v>
      </c>
      <c r="E277" s="103">
        <v>70</v>
      </c>
      <c r="F277" s="103">
        <v>2194</v>
      </c>
      <c r="G277" s="103">
        <v>132</v>
      </c>
      <c r="H277" s="110">
        <f>+D277+E277+F277+G277</f>
        <v>8254</v>
      </c>
      <c r="I277" s="110">
        <v>15</v>
      </c>
      <c r="J277" s="110">
        <v>5.6</v>
      </c>
      <c r="K277" s="110">
        <f>+I277+J277</f>
        <v>20.6</v>
      </c>
      <c r="L277" s="110">
        <v>12</v>
      </c>
      <c r="M277" s="168">
        <f>+H277+K277+L277</f>
        <v>8286.6</v>
      </c>
      <c r="N277" s="169">
        <v>24.9</v>
      </c>
    </row>
    <row r="278" spans="1:14" ht="12.75">
      <c r="A278" s="43" t="s">
        <v>321</v>
      </c>
      <c r="B278" s="20"/>
      <c r="C278" s="20"/>
      <c r="D278" s="46"/>
      <c r="E278" s="46"/>
      <c r="F278" s="46"/>
      <c r="G278" s="46"/>
      <c r="H278" s="47"/>
      <c r="I278" s="47"/>
      <c r="J278" s="47"/>
      <c r="K278" s="47"/>
      <c r="L278" s="47"/>
      <c r="M278" s="179">
        <f>+H278+K278+L278</f>
        <v>0</v>
      </c>
      <c r="N278" s="180"/>
    </row>
    <row r="279" spans="1:14" ht="13.5" thickBot="1">
      <c r="A279" s="112" t="s">
        <v>598</v>
      </c>
      <c r="B279" s="193">
        <v>1356</v>
      </c>
      <c r="C279" s="193">
        <v>3117</v>
      </c>
      <c r="D279" s="194">
        <v>4434</v>
      </c>
      <c r="E279" s="194">
        <v>20</v>
      </c>
      <c r="F279" s="194">
        <v>1648</v>
      </c>
      <c r="G279" s="194">
        <v>130</v>
      </c>
      <c r="H279" s="194">
        <f>+D279+E279+F279+G279</f>
        <v>6232</v>
      </c>
      <c r="I279" s="195">
        <v>103</v>
      </c>
      <c r="J279" s="195">
        <v>38.2</v>
      </c>
      <c r="K279" s="195">
        <f>+I279+J279</f>
        <v>141.2</v>
      </c>
      <c r="L279" s="195">
        <v>11</v>
      </c>
      <c r="M279" s="199">
        <f>+H279+K279+L279</f>
        <v>6384.2</v>
      </c>
      <c r="N279" s="197">
        <v>21.1</v>
      </c>
    </row>
    <row r="280" spans="1:14" ht="13.5" thickBot="1">
      <c r="A280" s="144" t="s">
        <v>599</v>
      </c>
      <c r="B280" s="208"/>
      <c r="C280" s="208"/>
      <c r="D280" s="86">
        <f aca="true" t="shared" si="64" ref="D280:N280">SUM(D276:D279)</f>
        <v>19363</v>
      </c>
      <c r="E280" s="86">
        <f t="shared" si="64"/>
        <v>182</v>
      </c>
      <c r="F280" s="86">
        <f t="shared" si="64"/>
        <v>7232</v>
      </c>
      <c r="G280" s="86">
        <f t="shared" si="64"/>
        <v>491</v>
      </c>
      <c r="H280" s="86">
        <f t="shared" si="64"/>
        <v>27268</v>
      </c>
      <c r="I280" s="86">
        <f t="shared" si="64"/>
        <v>259</v>
      </c>
      <c r="J280" s="86">
        <f t="shared" si="64"/>
        <v>96</v>
      </c>
      <c r="K280" s="86">
        <f t="shared" si="64"/>
        <v>355</v>
      </c>
      <c r="L280" s="86">
        <f t="shared" si="64"/>
        <v>29</v>
      </c>
      <c r="M280" s="209">
        <f t="shared" si="64"/>
        <v>27652.000000000004</v>
      </c>
      <c r="N280" s="210">
        <f t="shared" si="64"/>
        <v>84.6</v>
      </c>
    </row>
    <row r="281" spans="1:14" ht="13.5" thickBot="1">
      <c r="A281" s="217" t="s">
        <v>600</v>
      </c>
      <c r="B281" s="218"/>
      <c r="C281" s="218"/>
      <c r="D281" s="219">
        <f aca="true" t="shared" si="65" ref="D281:N281">D14+D26+D40+D66+D83+D106+D117+D139+D146+D161+D174+D188+D203+D213+D229+D238+D245+D250+D259+D265+D274+D280</f>
        <v>1961633</v>
      </c>
      <c r="E281" s="219">
        <f t="shared" si="65"/>
        <v>16208</v>
      </c>
      <c r="F281" s="219">
        <f t="shared" si="65"/>
        <v>731196</v>
      </c>
      <c r="G281" s="219">
        <f t="shared" si="65"/>
        <v>48916</v>
      </c>
      <c r="H281" s="219">
        <f t="shared" si="65"/>
        <v>2757953</v>
      </c>
      <c r="I281" s="219">
        <f t="shared" si="65"/>
        <v>17248</v>
      </c>
      <c r="J281" s="219">
        <f t="shared" si="65"/>
        <v>6386.300000000002</v>
      </c>
      <c r="K281" s="219">
        <f t="shared" si="65"/>
        <v>23634.299999999996</v>
      </c>
      <c r="L281" s="219">
        <f t="shared" si="65"/>
        <v>943.6999999999999</v>
      </c>
      <c r="M281" s="219">
        <f t="shared" si="65"/>
        <v>2782531</v>
      </c>
      <c r="N281" s="220">
        <f t="shared" si="65"/>
        <v>8746.800000000001</v>
      </c>
    </row>
    <row r="282" ht="12.75">
      <c r="A282" s="221"/>
    </row>
    <row r="283" ht="12.75">
      <c r="A283" s="221"/>
    </row>
    <row r="284" ht="12.75">
      <c r="A284" s="221"/>
    </row>
  </sheetData>
  <mergeCells count="2">
    <mergeCell ref="D3:H3"/>
    <mergeCell ref="I3:K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5"/>
  <sheetViews>
    <sheetView zoomScale="75" zoomScaleNormal="75" workbookViewId="0" topLeftCell="A1">
      <selection activeCell="A4" sqref="A4:A5"/>
    </sheetView>
  </sheetViews>
  <sheetFormatPr defaultColWidth="9.00390625" defaultRowHeight="12.75"/>
  <cols>
    <col min="1" max="1" width="89.625" style="0" customWidth="1"/>
    <col min="2" max="2" width="6.25390625" style="0" customWidth="1"/>
    <col min="3" max="3" width="6.75390625" style="0" customWidth="1"/>
    <col min="4" max="4" width="9.875" style="0" customWidth="1"/>
    <col min="5" max="5" width="7.875" style="0" customWidth="1"/>
    <col min="6" max="6" width="8.375" style="0" customWidth="1"/>
    <col min="7" max="7" width="7.25390625" style="0" customWidth="1"/>
    <col min="9" max="9" width="7.625" style="0" customWidth="1"/>
  </cols>
  <sheetData>
    <row r="3" spans="1:9" ht="15.75" thickBot="1">
      <c r="A3" s="222"/>
      <c r="D3" s="297" t="s">
        <v>1</v>
      </c>
      <c r="E3" s="297"/>
      <c r="F3" s="297"/>
      <c r="G3" s="297"/>
      <c r="H3" s="297"/>
      <c r="I3" s="145" t="s">
        <v>325</v>
      </c>
    </row>
    <row r="4" spans="1:9" ht="12.75">
      <c r="A4" s="298" t="s">
        <v>636</v>
      </c>
      <c r="B4" s="300" t="s">
        <v>3</v>
      </c>
      <c r="C4" s="300" t="s">
        <v>601</v>
      </c>
      <c r="D4" s="302"/>
      <c r="E4" s="296"/>
      <c r="F4" s="296"/>
      <c r="G4" s="296"/>
      <c r="H4" s="296"/>
      <c r="I4" s="303"/>
    </row>
    <row r="5" spans="1:9" ht="25.5">
      <c r="A5" s="299"/>
      <c r="B5" s="301"/>
      <c r="C5" s="301"/>
      <c r="D5" s="223" t="s">
        <v>5</v>
      </c>
      <c r="E5" s="224" t="s">
        <v>6</v>
      </c>
      <c r="F5" s="225" t="s">
        <v>7</v>
      </c>
      <c r="G5" s="225" t="s">
        <v>8</v>
      </c>
      <c r="H5" s="225" t="s">
        <v>9</v>
      </c>
      <c r="I5" s="226" t="s">
        <v>602</v>
      </c>
    </row>
    <row r="6" spans="1:9" ht="12.75">
      <c r="A6" s="227" t="s">
        <v>603</v>
      </c>
      <c r="B6" s="160"/>
      <c r="C6" s="160"/>
      <c r="D6" s="160"/>
      <c r="E6" s="160"/>
      <c r="F6" s="160"/>
      <c r="G6" s="160"/>
      <c r="H6" s="160"/>
      <c r="I6" s="163"/>
    </row>
    <row r="7" spans="1:9" ht="12.75">
      <c r="A7" s="227" t="s">
        <v>333</v>
      </c>
      <c r="B7" s="160"/>
      <c r="C7" s="160"/>
      <c r="D7" s="160"/>
      <c r="E7" s="160"/>
      <c r="F7" s="160"/>
      <c r="G7" s="160"/>
      <c r="H7" s="160"/>
      <c r="I7" s="163"/>
    </row>
    <row r="8" spans="1:9" ht="12.75">
      <c r="A8" s="228" t="s">
        <v>604</v>
      </c>
      <c r="B8" s="160">
        <v>952</v>
      </c>
      <c r="C8" s="213">
        <v>3141</v>
      </c>
      <c r="D8" s="103">
        <v>776</v>
      </c>
      <c r="E8" s="103">
        <v>3</v>
      </c>
      <c r="F8" s="103">
        <v>289</v>
      </c>
      <c r="G8" s="103">
        <v>17</v>
      </c>
      <c r="H8" s="103">
        <f aca="true" t="shared" si="0" ref="H8:H13">SUM(D8:G8)</f>
        <v>1085</v>
      </c>
      <c r="I8" s="229">
        <v>5.4</v>
      </c>
    </row>
    <row r="9" spans="1:9" ht="12.75">
      <c r="A9" s="228" t="s">
        <v>605</v>
      </c>
      <c r="B9" s="160">
        <v>953</v>
      </c>
      <c r="C9" s="213">
        <v>3141</v>
      </c>
      <c r="D9" s="103">
        <v>762</v>
      </c>
      <c r="E9" s="103">
        <v>3</v>
      </c>
      <c r="F9" s="103">
        <v>283</v>
      </c>
      <c r="G9" s="103">
        <v>15</v>
      </c>
      <c r="H9" s="103">
        <f t="shared" si="0"/>
        <v>1063</v>
      </c>
      <c r="I9" s="229">
        <v>5.4</v>
      </c>
    </row>
    <row r="10" spans="1:9" ht="12.75">
      <c r="A10" s="228" t="s">
        <v>606</v>
      </c>
      <c r="B10" s="160">
        <v>951</v>
      </c>
      <c r="C10" s="213">
        <v>3141</v>
      </c>
      <c r="D10" s="103">
        <v>961</v>
      </c>
      <c r="E10" s="103">
        <v>0</v>
      </c>
      <c r="F10" s="103">
        <v>355</v>
      </c>
      <c r="G10" s="103">
        <v>22</v>
      </c>
      <c r="H10" s="103">
        <f t="shared" si="0"/>
        <v>1338</v>
      </c>
      <c r="I10" s="229">
        <v>6</v>
      </c>
    </row>
    <row r="11" spans="1:9" ht="12.75">
      <c r="A11" s="228" t="s">
        <v>607</v>
      </c>
      <c r="B11" s="160">
        <v>965</v>
      </c>
      <c r="C11" s="213">
        <v>3141</v>
      </c>
      <c r="D11" s="103">
        <v>1163</v>
      </c>
      <c r="E11" s="103">
        <v>3</v>
      </c>
      <c r="F11" s="103">
        <v>431</v>
      </c>
      <c r="G11" s="103">
        <v>28</v>
      </c>
      <c r="H11" s="103">
        <f t="shared" si="0"/>
        <v>1625</v>
      </c>
      <c r="I11" s="229">
        <v>6.8</v>
      </c>
    </row>
    <row r="12" spans="1:9" ht="12.75">
      <c r="A12" s="228" t="s">
        <v>608</v>
      </c>
      <c r="B12" s="160">
        <v>954</v>
      </c>
      <c r="C12" s="213">
        <v>3141</v>
      </c>
      <c r="D12" s="103">
        <v>1439</v>
      </c>
      <c r="E12" s="103">
        <v>3</v>
      </c>
      <c r="F12" s="103">
        <v>533</v>
      </c>
      <c r="G12" s="103">
        <v>35</v>
      </c>
      <c r="H12" s="103">
        <f t="shared" si="0"/>
        <v>2010</v>
      </c>
      <c r="I12" s="229">
        <v>9.4</v>
      </c>
    </row>
    <row r="13" spans="1:9" ht="13.5" thickBot="1">
      <c r="A13" s="230" t="s">
        <v>609</v>
      </c>
      <c r="B13" s="181">
        <v>956</v>
      </c>
      <c r="C13" s="231">
        <v>3141</v>
      </c>
      <c r="D13" s="171">
        <v>1531</v>
      </c>
      <c r="E13" s="171">
        <v>3</v>
      </c>
      <c r="F13" s="171">
        <v>568</v>
      </c>
      <c r="G13" s="171">
        <v>32</v>
      </c>
      <c r="H13" s="171">
        <f t="shared" si="0"/>
        <v>2134</v>
      </c>
      <c r="I13" s="232">
        <v>10.4</v>
      </c>
    </row>
    <row r="14" spans="1:9" ht="13.5" thickBot="1">
      <c r="A14" s="233" t="s">
        <v>340</v>
      </c>
      <c r="B14" s="182"/>
      <c r="C14" s="234"/>
      <c r="D14" s="41">
        <f aca="true" t="shared" si="1" ref="D14:I14">SUM(D8:D13)</f>
        <v>6632</v>
      </c>
      <c r="E14" s="41">
        <f t="shared" si="1"/>
        <v>15</v>
      </c>
      <c r="F14" s="41">
        <f t="shared" si="1"/>
        <v>2459</v>
      </c>
      <c r="G14" s="41">
        <f t="shared" si="1"/>
        <v>149</v>
      </c>
      <c r="H14" s="41">
        <f t="shared" si="1"/>
        <v>9255</v>
      </c>
      <c r="I14" s="178">
        <f t="shared" si="1"/>
        <v>43.4</v>
      </c>
    </row>
    <row r="15" spans="1:9" ht="12.75">
      <c r="A15" s="235" t="s">
        <v>341</v>
      </c>
      <c r="B15" s="236"/>
      <c r="C15" s="237"/>
      <c r="D15" s="46"/>
      <c r="E15" s="46"/>
      <c r="F15" s="46"/>
      <c r="G15" s="46"/>
      <c r="H15" s="46"/>
      <c r="I15" s="238"/>
    </row>
    <row r="16" spans="1:9" ht="12.75">
      <c r="A16" s="228" t="s">
        <v>610</v>
      </c>
      <c r="B16" s="160">
        <v>968</v>
      </c>
      <c r="C16" s="213">
        <v>3141</v>
      </c>
      <c r="D16" s="30">
        <v>0</v>
      </c>
      <c r="E16" s="30">
        <v>0</v>
      </c>
      <c r="F16" s="30">
        <v>0</v>
      </c>
      <c r="G16" s="30">
        <v>0</v>
      </c>
      <c r="H16" s="103">
        <f aca="true" t="shared" si="2" ref="H16:H22">SUM(D16:G16)</f>
        <v>0</v>
      </c>
      <c r="I16" s="239">
        <v>0</v>
      </c>
    </row>
    <row r="17" spans="1:9" ht="12.75">
      <c r="A17" s="228" t="s">
        <v>611</v>
      </c>
      <c r="B17" s="160">
        <v>970</v>
      </c>
      <c r="C17" s="213">
        <v>3141</v>
      </c>
      <c r="D17" s="30">
        <v>0</v>
      </c>
      <c r="E17" s="30">
        <v>0</v>
      </c>
      <c r="F17" s="30">
        <v>0</v>
      </c>
      <c r="G17" s="30">
        <v>0</v>
      </c>
      <c r="H17" s="103">
        <f t="shared" si="2"/>
        <v>0</v>
      </c>
      <c r="I17" s="239">
        <v>0</v>
      </c>
    </row>
    <row r="18" spans="1:9" ht="12.75">
      <c r="A18" s="228" t="s">
        <v>612</v>
      </c>
      <c r="B18" s="160">
        <v>969</v>
      </c>
      <c r="C18" s="213">
        <v>3141</v>
      </c>
      <c r="D18" s="30">
        <v>0</v>
      </c>
      <c r="E18" s="30">
        <v>0</v>
      </c>
      <c r="F18" s="30">
        <v>0</v>
      </c>
      <c r="G18" s="30">
        <v>0</v>
      </c>
      <c r="H18" s="103">
        <f t="shared" si="2"/>
        <v>0</v>
      </c>
      <c r="I18" s="239">
        <v>0</v>
      </c>
    </row>
    <row r="19" spans="1:9" ht="12.75">
      <c r="A19" s="228" t="s">
        <v>613</v>
      </c>
      <c r="B19" s="160">
        <v>973</v>
      </c>
      <c r="C19" s="213">
        <v>3141</v>
      </c>
      <c r="D19" s="30">
        <v>0</v>
      </c>
      <c r="E19" s="30">
        <v>0</v>
      </c>
      <c r="F19" s="30">
        <v>0</v>
      </c>
      <c r="G19" s="30">
        <v>0</v>
      </c>
      <c r="H19" s="103">
        <f t="shared" si="2"/>
        <v>0</v>
      </c>
      <c r="I19" s="239">
        <v>0</v>
      </c>
    </row>
    <row r="20" spans="1:9" ht="12.75">
      <c r="A20" s="228" t="s">
        <v>614</v>
      </c>
      <c r="B20" s="160">
        <v>966</v>
      </c>
      <c r="C20" s="213">
        <v>3141</v>
      </c>
      <c r="D20" s="30">
        <v>0</v>
      </c>
      <c r="E20" s="30">
        <v>0</v>
      </c>
      <c r="F20" s="30">
        <v>0</v>
      </c>
      <c r="G20" s="30">
        <v>0</v>
      </c>
      <c r="H20" s="103">
        <f t="shared" si="2"/>
        <v>0</v>
      </c>
      <c r="I20" s="239">
        <v>0</v>
      </c>
    </row>
    <row r="21" spans="1:9" ht="12.75">
      <c r="A21" s="228" t="s">
        <v>615</v>
      </c>
      <c r="B21" s="160">
        <v>971</v>
      </c>
      <c r="C21" s="213">
        <v>3141</v>
      </c>
      <c r="D21" s="286">
        <v>0</v>
      </c>
      <c r="E21" s="286">
        <v>0</v>
      </c>
      <c r="F21" s="286">
        <v>0</v>
      </c>
      <c r="G21" s="286">
        <v>0</v>
      </c>
      <c r="H21" s="51">
        <f t="shared" si="2"/>
        <v>0</v>
      </c>
      <c r="I21" s="240">
        <v>0</v>
      </c>
    </row>
    <row r="22" spans="1:9" ht="13.5" thickBot="1">
      <c r="A22" s="230" t="s">
        <v>616</v>
      </c>
      <c r="B22" s="181">
        <v>972</v>
      </c>
      <c r="C22" s="231">
        <v>3141</v>
      </c>
      <c r="D22" s="287">
        <v>0</v>
      </c>
      <c r="E22" s="287">
        <v>0</v>
      </c>
      <c r="F22" s="287">
        <v>0</v>
      </c>
      <c r="G22" s="287">
        <v>0</v>
      </c>
      <c r="H22" s="56">
        <f t="shared" si="2"/>
        <v>0</v>
      </c>
      <c r="I22" s="241">
        <v>0</v>
      </c>
    </row>
    <row r="23" spans="1:9" ht="13.5" thickBot="1">
      <c r="A23" s="233" t="s">
        <v>352</v>
      </c>
      <c r="B23" s="182"/>
      <c r="C23" s="234"/>
      <c r="D23" s="267">
        <f aca="true" t="shared" si="3" ref="D23:I23">SUM(D16:D22)</f>
        <v>0</v>
      </c>
      <c r="E23" s="267">
        <f t="shared" si="3"/>
        <v>0</v>
      </c>
      <c r="F23" s="267">
        <f t="shared" si="3"/>
        <v>0</v>
      </c>
      <c r="G23" s="267">
        <f t="shared" si="3"/>
        <v>0</v>
      </c>
      <c r="H23" s="267">
        <f t="shared" si="3"/>
        <v>0</v>
      </c>
      <c r="I23" s="242">
        <f t="shared" si="3"/>
        <v>0</v>
      </c>
    </row>
    <row r="24" spans="1:9" ht="13.5" thickBot="1">
      <c r="A24" s="243" t="s">
        <v>31</v>
      </c>
      <c r="B24" s="200"/>
      <c r="C24" s="244"/>
      <c r="D24" s="201"/>
      <c r="E24" s="201"/>
      <c r="F24" s="201"/>
      <c r="G24" s="201"/>
      <c r="H24" s="201"/>
      <c r="I24" s="245"/>
    </row>
    <row r="25" spans="1:9" ht="13.5" thickBot="1">
      <c r="A25" s="246" t="s">
        <v>617</v>
      </c>
      <c r="B25" s="182">
        <v>986</v>
      </c>
      <c r="C25" s="234">
        <v>3141</v>
      </c>
      <c r="D25" s="41">
        <v>682</v>
      </c>
      <c r="E25" s="41">
        <v>0</v>
      </c>
      <c r="F25" s="41">
        <v>252</v>
      </c>
      <c r="G25" s="41">
        <v>14</v>
      </c>
      <c r="H25" s="41">
        <f>SUM(D25:G25)</f>
        <v>948</v>
      </c>
      <c r="I25" s="247">
        <v>4.3</v>
      </c>
    </row>
    <row r="26" spans="1:9" ht="13.5" thickBot="1">
      <c r="A26" s="243" t="s">
        <v>468</v>
      </c>
      <c r="B26" s="200"/>
      <c r="C26" s="244"/>
      <c r="D26" s="201"/>
      <c r="E26" s="201"/>
      <c r="F26" s="201"/>
      <c r="G26" s="201"/>
      <c r="H26" s="201"/>
      <c r="I26" s="245"/>
    </row>
    <row r="27" spans="1:9" ht="13.5" thickBot="1">
      <c r="A27" s="248" t="s">
        <v>618</v>
      </c>
      <c r="B27" s="182">
        <v>1363</v>
      </c>
      <c r="C27" s="234">
        <v>3141</v>
      </c>
      <c r="D27" s="41">
        <v>12321</v>
      </c>
      <c r="E27" s="41">
        <v>826</v>
      </c>
      <c r="F27" s="41">
        <v>4848</v>
      </c>
      <c r="G27" s="41">
        <v>250</v>
      </c>
      <c r="H27" s="41">
        <f>SUM(D27:G27)</f>
        <v>18245</v>
      </c>
      <c r="I27" s="247">
        <v>82</v>
      </c>
    </row>
    <row r="28" spans="1:9" ht="12.75">
      <c r="A28" s="235" t="s">
        <v>551</v>
      </c>
      <c r="B28" s="20"/>
      <c r="C28" s="211"/>
      <c r="D28" s="46"/>
      <c r="E28" s="46"/>
      <c r="F28" s="46"/>
      <c r="G28" s="46"/>
      <c r="H28" s="46"/>
      <c r="I28" s="238"/>
    </row>
    <row r="29" spans="1:9" ht="12.75">
      <c r="A29" s="228" t="s">
        <v>619</v>
      </c>
      <c r="B29" s="160">
        <v>982</v>
      </c>
      <c r="C29" s="213">
        <v>3141</v>
      </c>
      <c r="D29" s="103">
        <v>1534</v>
      </c>
      <c r="E29" s="103">
        <v>35</v>
      </c>
      <c r="F29" s="103">
        <v>580</v>
      </c>
      <c r="G29" s="103">
        <v>38</v>
      </c>
      <c r="H29" s="103">
        <f>SUM(D29:G29)</f>
        <v>2187</v>
      </c>
      <c r="I29" s="229">
        <v>10.4</v>
      </c>
    </row>
    <row r="30" spans="1:9" ht="12.75">
      <c r="A30" s="227" t="s">
        <v>557</v>
      </c>
      <c r="B30" s="160"/>
      <c r="C30" s="213"/>
      <c r="D30" s="103"/>
      <c r="E30" s="103"/>
      <c r="F30" s="103"/>
      <c r="G30" s="103"/>
      <c r="H30" s="103"/>
      <c r="I30" s="229"/>
    </row>
    <row r="31" spans="1:9" ht="13.5" thickBot="1">
      <c r="A31" s="230" t="s">
        <v>620</v>
      </c>
      <c r="B31" s="181">
        <v>983</v>
      </c>
      <c r="C31" s="231">
        <v>3141</v>
      </c>
      <c r="D31" s="171">
        <v>1312</v>
      </c>
      <c r="E31" s="171">
        <v>32</v>
      </c>
      <c r="F31" s="171">
        <v>497</v>
      </c>
      <c r="G31" s="171">
        <v>25</v>
      </c>
      <c r="H31" s="171">
        <f>SUM(D31:G31)</f>
        <v>1866</v>
      </c>
      <c r="I31" s="232">
        <v>8.9</v>
      </c>
    </row>
    <row r="32" spans="1:9" ht="13.5" thickBot="1">
      <c r="A32" s="233" t="s">
        <v>621</v>
      </c>
      <c r="B32" s="182"/>
      <c r="C32" s="234"/>
      <c r="D32" s="41">
        <f aca="true" t="shared" si="4" ref="D32:I32">SUM(D29:D31)</f>
        <v>2846</v>
      </c>
      <c r="E32" s="41">
        <f t="shared" si="4"/>
        <v>67</v>
      </c>
      <c r="F32" s="41">
        <f t="shared" si="4"/>
        <v>1077</v>
      </c>
      <c r="G32" s="41">
        <f t="shared" si="4"/>
        <v>63</v>
      </c>
      <c r="H32" s="41">
        <f t="shared" si="4"/>
        <v>4053</v>
      </c>
      <c r="I32" s="178">
        <f t="shared" si="4"/>
        <v>19.3</v>
      </c>
    </row>
    <row r="33" spans="1:9" ht="13.5" thickBot="1">
      <c r="A33" s="243" t="s">
        <v>319</v>
      </c>
      <c r="B33" s="200"/>
      <c r="C33" s="244"/>
      <c r="D33" s="201"/>
      <c r="E33" s="201"/>
      <c r="F33" s="201"/>
      <c r="G33" s="201"/>
      <c r="H33" s="134"/>
      <c r="I33" s="245"/>
    </row>
    <row r="34" spans="1:9" ht="13.5" thickBot="1">
      <c r="A34" s="248" t="s">
        <v>622</v>
      </c>
      <c r="B34" s="182">
        <v>985</v>
      </c>
      <c r="C34" s="234">
        <v>3141</v>
      </c>
      <c r="D34" s="41">
        <v>1807</v>
      </c>
      <c r="E34" s="41">
        <v>3</v>
      </c>
      <c r="F34" s="41">
        <v>668</v>
      </c>
      <c r="G34" s="41">
        <v>35</v>
      </c>
      <c r="H34" s="46">
        <f>SUM(D34:G34)</f>
        <v>2513</v>
      </c>
      <c r="I34" s="247">
        <v>11.3</v>
      </c>
    </row>
    <row r="35" spans="1:9" ht="13.5" thickBot="1">
      <c r="A35" s="233" t="s">
        <v>623</v>
      </c>
      <c r="B35" s="182"/>
      <c r="C35" s="234"/>
      <c r="D35" s="41">
        <f aca="true" t="shared" si="5" ref="D35:I35">+D14+D23+D25+D27+D32+D34</f>
        <v>24288</v>
      </c>
      <c r="E35" s="41">
        <f t="shared" si="5"/>
        <v>911</v>
      </c>
      <c r="F35" s="41">
        <f t="shared" si="5"/>
        <v>9304</v>
      </c>
      <c r="G35" s="41">
        <f t="shared" si="5"/>
        <v>511</v>
      </c>
      <c r="H35" s="41">
        <f t="shared" si="5"/>
        <v>35014</v>
      </c>
      <c r="I35" s="178">
        <f t="shared" si="5"/>
        <v>160.3</v>
      </c>
    </row>
  </sheetData>
  <mergeCells count="5">
    <mergeCell ref="D3:H3"/>
    <mergeCell ref="A4:A5"/>
    <mergeCell ref="B4:B5"/>
    <mergeCell ref="C4:C5"/>
    <mergeCell ref="D4:I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="75" zoomScaleNormal="75" workbookViewId="0" topLeftCell="A1">
      <selection activeCell="H17" sqref="H17"/>
    </sheetView>
  </sheetViews>
  <sheetFormatPr defaultColWidth="9.00390625" defaultRowHeight="12.75"/>
  <cols>
    <col min="1" max="1" width="72.125" style="0" customWidth="1"/>
    <col min="2" max="2" width="10.375" style="0" bestFit="1" customWidth="1"/>
    <col min="3" max="8" width="9.25390625" style="0" bestFit="1" customWidth="1"/>
  </cols>
  <sheetData>
    <row r="1" ht="12.75">
      <c r="A1" s="1"/>
    </row>
    <row r="2" ht="13.5" thickBot="1"/>
    <row r="3" spans="1:8" ht="12.75">
      <c r="A3" s="249" t="s">
        <v>624</v>
      </c>
      <c r="B3" s="147"/>
      <c r="C3" s="147"/>
      <c r="D3" s="147"/>
      <c r="E3" s="250"/>
      <c r="F3" s="250" t="s">
        <v>625</v>
      </c>
      <c r="G3" s="147"/>
      <c r="H3" s="251"/>
    </row>
    <row r="4" spans="1:8" ht="39" thickBot="1">
      <c r="A4" s="252">
        <v>2008</v>
      </c>
      <c r="B4" s="253" t="s">
        <v>626</v>
      </c>
      <c r="C4" s="253" t="s">
        <v>602</v>
      </c>
      <c r="D4" s="253" t="s">
        <v>5</v>
      </c>
      <c r="E4" s="253" t="s">
        <v>6</v>
      </c>
      <c r="F4" s="253" t="s">
        <v>7</v>
      </c>
      <c r="G4" s="253" t="s">
        <v>627</v>
      </c>
      <c r="H4" s="254" t="s">
        <v>628</v>
      </c>
    </row>
    <row r="5" spans="1:8" ht="12.75">
      <c r="A5" s="255" t="s">
        <v>629</v>
      </c>
      <c r="B5" s="20">
        <v>67363237</v>
      </c>
      <c r="C5" s="20">
        <v>15.5</v>
      </c>
      <c r="D5" s="273">
        <v>4195</v>
      </c>
      <c r="E5" s="273">
        <v>15</v>
      </c>
      <c r="F5" s="273">
        <v>1557</v>
      </c>
      <c r="G5" s="273">
        <v>0</v>
      </c>
      <c r="H5" s="274">
        <f>+D5+E5+F5+G5</f>
        <v>5767</v>
      </c>
    </row>
    <row r="6" spans="1:8" ht="13.5" thickBot="1">
      <c r="A6" s="256" t="s">
        <v>630</v>
      </c>
      <c r="B6" s="193">
        <v>63834715</v>
      </c>
      <c r="C6" s="193">
        <v>13.7</v>
      </c>
      <c r="D6" s="268">
        <v>3646</v>
      </c>
      <c r="E6" s="268">
        <v>40</v>
      </c>
      <c r="F6" s="268">
        <v>1363</v>
      </c>
      <c r="G6" s="268">
        <v>0</v>
      </c>
      <c r="H6" s="165">
        <f>+D6+E6+F6+G6</f>
        <v>5049</v>
      </c>
    </row>
    <row r="7" spans="1:8" ht="13.5" thickBot="1">
      <c r="A7" s="257" t="s">
        <v>623</v>
      </c>
      <c r="B7" s="208"/>
      <c r="C7" s="208">
        <f aca="true" t="shared" si="0" ref="C7:H7">SUM(C5:C6)</f>
        <v>29.2</v>
      </c>
      <c r="D7" s="209">
        <f t="shared" si="0"/>
        <v>7841</v>
      </c>
      <c r="E7" s="209">
        <f t="shared" si="0"/>
        <v>55</v>
      </c>
      <c r="F7" s="209">
        <f t="shared" si="0"/>
        <v>2920</v>
      </c>
      <c r="G7" s="209">
        <f t="shared" si="0"/>
        <v>0</v>
      </c>
      <c r="H7" s="166">
        <f t="shared" si="0"/>
        <v>10816</v>
      </c>
    </row>
  </sheetData>
  <printOptions/>
  <pageMargins left="0.75" right="0.75" top="1" bottom="1" header="0.4921259845" footer="0.492125984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workbookViewId="0" topLeftCell="A1">
      <selection activeCell="G30" sqref="G30"/>
    </sheetView>
  </sheetViews>
  <sheetFormatPr defaultColWidth="9.00390625" defaultRowHeight="12.75"/>
  <cols>
    <col min="1" max="1" width="63.625" style="0" customWidth="1"/>
    <col min="2" max="2" width="10.375" style="0" bestFit="1" customWidth="1"/>
    <col min="3" max="10" width="9.25390625" style="0" bestFit="1" customWidth="1"/>
  </cols>
  <sheetData>
    <row r="1" ht="12.75">
      <c r="A1" s="1"/>
    </row>
    <row r="2" ht="13.5" thickBot="1">
      <c r="A2" s="1"/>
    </row>
    <row r="3" spans="1:10" ht="12.75">
      <c r="A3" s="258"/>
      <c r="B3" s="250"/>
      <c r="C3" s="295" t="s">
        <v>625</v>
      </c>
      <c r="D3" s="296"/>
      <c r="E3" s="296"/>
      <c r="F3" s="296"/>
      <c r="G3" s="296"/>
      <c r="H3" s="296"/>
      <c r="I3" s="250"/>
      <c r="J3" s="259"/>
    </row>
    <row r="4" spans="1:10" ht="39" thickBot="1">
      <c r="A4" s="260" t="s">
        <v>631</v>
      </c>
      <c r="B4" s="261" t="s">
        <v>626</v>
      </c>
      <c r="C4" s="261" t="s">
        <v>602</v>
      </c>
      <c r="D4" s="261" t="s">
        <v>5</v>
      </c>
      <c r="E4" s="261" t="s">
        <v>6</v>
      </c>
      <c r="F4" s="261" t="s">
        <v>7</v>
      </c>
      <c r="G4" s="261" t="s">
        <v>632</v>
      </c>
      <c r="H4" s="261" t="s">
        <v>628</v>
      </c>
      <c r="I4" s="261" t="s">
        <v>633</v>
      </c>
      <c r="J4" s="262" t="s">
        <v>331</v>
      </c>
    </row>
    <row r="5" spans="1:10" ht="12.75">
      <c r="A5" s="263" t="s">
        <v>634</v>
      </c>
      <c r="B5" s="20">
        <v>70966681</v>
      </c>
      <c r="C5" s="288">
        <v>6</v>
      </c>
      <c r="D5" s="273">
        <v>1391</v>
      </c>
      <c r="E5" s="273">
        <v>354</v>
      </c>
      <c r="F5" s="273">
        <v>638</v>
      </c>
      <c r="G5" s="273">
        <v>45</v>
      </c>
      <c r="H5" s="273">
        <v>2428</v>
      </c>
      <c r="I5" s="273">
        <v>0</v>
      </c>
      <c r="J5" s="274">
        <f>+H5+I5</f>
        <v>2428</v>
      </c>
    </row>
    <row r="6" spans="1:10" ht="13.5" thickBot="1">
      <c r="A6" s="264" t="s">
        <v>635</v>
      </c>
      <c r="B6" s="193">
        <v>638811</v>
      </c>
      <c r="C6" s="289">
        <v>5</v>
      </c>
      <c r="D6" s="268">
        <v>1296</v>
      </c>
      <c r="E6" s="268">
        <v>974</v>
      </c>
      <c r="F6" s="268">
        <v>819</v>
      </c>
      <c r="G6" s="268">
        <v>43</v>
      </c>
      <c r="H6" s="268">
        <v>3132</v>
      </c>
      <c r="I6" s="268">
        <v>0</v>
      </c>
      <c r="J6" s="165">
        <f>+H6+I6</f>
        <v>3132</v>
      </c>
    </row>
    <row r="7" spans="1:10" ht="13.5" thickBot="1">
      <c r="A7" s="265" t="s">
        <v>623</v>
      </c>
      <c r="B7" s="208"/>
      <c r="C7" s="290">
        <f aca="true" t="shared" si="0" ref="C7:J7">SUM(C5:C6)</f>
        <v>11</v>
      </c>
      <c r="D7" s="209">
        <f t="shared" si="0"/>
        <v>2687</v>
      </c>
      <c r="E7" s="209">
        <f t="shared" si="0"/>
        <v>1328</v>
      </c>
      <c r="F7" s="209">
        <f t="shared" si="0"/>
        <v>1457</v>
      </c>
      <c r="G7" s="209">
        <f t="shared" si="0"/>
        <v>88</v>
      </c>
      <c r="H7" s="209">
        <f t="shared" si="0"/>
        <v>5560</v>
      </c>
      <c r="I7" s="209">
        <f t="shared" si="0"/>
        <v>0</v>
      </c>
      <c r="J7" s="166">
        <f t="shared" si="0"/>
        <v>5560</v>
      </c>
    </row>
  </sheetData>
  <mergeCells count="1">
    <mergeCell ref="C3:H3"/>
  </mergeCells>
  <printOptions/>
  <pageMargins left="0.75" right="0.75" top="1" bottom="1" header="0.4921259845" footer="0.49212598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2007-11-15T11:24:44Z</cp:lastPrinted>
  <dcterms:created xsi:type="dcterms:W3CDTF">2007-08-02T07:32:08Z</dcterms:created>
  <dcterms:modified xsi:type="dcterms:W3CDTF">2007-11-15T11:27:18Z</dcterms:modified>
  <cp:category/>
  <cp:version/>
  <cp:contentType/>
  <cp:contentStatus/>
</cp:coreProperties>
</file>