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0440"/>
  </bookViews>
  <sheets>
    <sheet name="2020" sheetId="2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22" l="1"/>
  <c r="H32" i="22" l="1"/>
  <c r="H31" i="22"/>
  <c r="H30" i="22"/>
  <c r="H29" i="22"/>
  <c r="H28" i="22"/>
  <c r="I28" i="22" s="1"/>
  <c r="H27" i="22"/>
  <c r="H26" i="22"/>
  <c r="I26" i="22" s="1"/>
  <c r="H25" i="22"/>
  <c r="H22" i="22"/>
  <c r="H21" i="22"/>
  <c r="H20" i="22"/>
  <c r="H19" i="22"/>
  <c r="H18" i="22"/>
  <c r="H17" i="22"/>
  <c r="H16" i="22"/>
  <c r="H15" i="22"/>
  <c r="I15" i="22" s="1"/>
  <c r="H14" i="22"/>
  <c r="H13" i="22"/>
  <c r="H12" i="22"/>
  <c r="H11" i="22"/>
  <c r="H24" i="22"/>
  <c r="I31" i="22" l="1"/>
  <c r="J14" i="22" l="1"/>
  <c r="I27" i="22"/>
  <c r="I21" i="22"/>
  <c r="I32" i="22"/>
  <c r="I30" i="22"/>
  <c r="I29" i="22"/>
  <c r="I25" i="22"/>
  <c r="I24" i="22"/>
  <c r="I23" i="22"/>
  <c r="I22" i="22"/>
  <c r="I20" i="22"/>
  <c r="I19" i="22"/>
  <c r="I18" i="22"/>
  <c r="I17" i="22"/>
  <c r="I16" i="22"/>
  <c r="I13" i="22"/>
  <c r="I12" i="22"/>
  <c r="I11" i="22"/>
  <c r="I14" i="22" l="1"/>
</calcChain>
</file>

<file path=xl/sharedStrings.xml><?xml version="1.0" encoding="utf-8"?>
<sst xmlns="http://schemas.openxmlformats.org/spreadsheetml/2006/main" count="86" uniqueCount="84">
  <si>
    <t xml:space="preserve">Výsledek </t>
  </si>
  <si>
    <t>Zbývá k</t>
  </si>
  <si>
    <t xml:space="preserve">K vypořádání </t>
  </si>
  <si>
    <t>hospodaření</t>
  </si>
  <si>
    <t>vypořádání</t>
  </si>
  <si>
    <t>z min. let</t>
  </si>
  <si>
    <t xml:space="preserve">         a</t>
  </si>
  <si>
    <t>e</t>
  </si>
  <si>
    <t>Acton (po SNEO)</t>
  </si>
  <si>
    <t>VAS</t>
  </si>
  <si>
    <t>Solid</t>
  </si>
  <si>
    <t>Urbia</t>
  </si>
  <si>
    <t>TSK</t>
  </si>
  <si>
    <t>Acton (po PPS)</t>
  </si>
  <si>
    <t>Acton (pozemky)</t>
  </si>
  <si>
    <t>d</t>
  </si>
  <si>
    <t>Kolektory Praha</t>
  </si>
  <si>
    <t>c</t>
  </si>
  <si>
    <t>K odvodu</t>
  </si>
  <si>
    <t xml:space="preserve">celkem </t>
  </si>
  <si>
    <t>Ponecháno k</t>
  </si>
  <si>
    <t>vypořádání za</t>
  </si>
  <si>
    <t>Z toho</t>
  </si>
  <si>
    <t>b</t>
  </si>
  <si>
    <t>f</t>
  </si>
  <si>
    <t>Acton (Štěrboholy)</t>
  </si>
  <si>
    <t>Zápočet investic na</t>
  </si>
  <si>
    <t xml:space="preserve"> nájemném-částka</t>
  </si>
  <si>
    <t>snížení vybraného</t>
  </si>
  <si>
    <t>Centra (Liga bez Revytu)</t>
  </si>
  <si>
    <t>Centra (Liga po Revytu)</t>
  </si>
  <si>
    <t>Centra (bez Ligy)</t>
  </si>
  <si>
    <t>Liga servis (neb.domy)</t>
  </si>
  <si>
    <t>Liga servis (škol. byty)</t>
  </si>
  <si>
    <t>Liga servis (Strahov)</t>
  </si>
  <si>
    <t>g</t>
  </si>
  <si>
    <t>j</t>
  </si>
  <si>
    <t xml:space="preserve"> nájemného pro HMP</t>
  </si>
  <si>
    <t>Výstaviště Praha</t>
  </si>
  <si>
    <t xml:space="preserve">od MHMP </t>
  </si>
  <si>
    <t>Technologie hl.m. Prahy</t>
  </si>
  <si>
    <t xml:space="preserve">Q- Facility (Veronské nám. 597)      </t>
  </si>
  <si>
    <t>Q- Facility (Hlavatého 662)</t>
  </si>
  <si>
    <t xml:space="preserve">zálohy  </t>
  </si>
  <si>
    <t xml:space="preserve">Přijaté </t>
  </si>
  <si>
    <t>Tabulka k finančnímu vypořádání hospodářské činnosti vlastního hl.m. Prahy za rok 2020</t>
  </si>
  <si>
    <t>za rok 2020</t>
  </si>
  <si>
    <t>v  roce 2020</t>
  </si>
  <si>
    <t>rok 2021</t>
  </si>
  <si>
    <t xml:space="preserve">Pozn. </t>
  </si>
  <si>
    <t>(+/-)</t>
  </si>
  <si>
    <t>Oprava částky k</t>
  </si>
  <si>
    <t xml:space="preserve">vypořádání z </t>
  </si>
  <si>
    <t>minulých let</t>
  </si>
  <si>
    <t xml:space="preserve">  (+/-)</t>
  </si>
  <si>
    <t>jinde nezahrnuté (+/-)</t>
  </si>
  <si>
    <t>částku k vypořádání</t>
  </si>
  <si>
    <t xml:space="preserve">zvyšující (snižující) </t>
  </si>
  <si>
    <t xml:space="preserve">Ostatní položky </t>
  </si>
  <si>
    <t>h=b+c+d+e+f+g</t>
  </si>
  <si>
    <t>i=h-j</t>
  </si>
  <si>
    <t>Acton (po PPS) - sloupec "c"</t>
  </si>
  <si>
    <t>finanční vypořádání je zde zvýšeno o částku převedených pohledávek od společností Solid  a Liga servis v souvislosti s objekty převzatými do správy od těchto společností</t>
  </si>
  <si>
    <t>TSK - sloupec "g"</t>
  </si>
  <si>
    <t>finanční vypořádání je zde sníženo o částku úhrady zůstatku nezapočtených investic nájemci Saba Parking  CZ v návaznosti na vypovězenou nájemní smlouvu č. 1/00/361/0025 z 30.12.2000</t>
  </si>
  <si>
    <t>Liga servis (neb. domy) - sloupec "c"</t>
  </si>
  <si>
    <t>Liga servis (neb. domy) - sloupec "g"</t>
  </si>
  <si>
    <t>Solid - sloupec "c"</t>
  </si>
  <si>
    <t>Solid - sloupec "g"</t>
  </si>
  <si>
    <t xml:space="preserve">částka zbývající k vypořádání z minulých let je zde zvýšena vlivem opravy  analytického účtování minulých let na účtech 34810 (provozní zálohy) a 34820 (investiční zálohy) </t>
  </si>
  <si>
    <t>Trade Centre Praha (obch. činnost)</t>
  </si>
  <si>
    <t>Trade Centre Praha (HD činnost.)</t>
  </si>
  <si>
    <t>Trade Centre Praha (VH činnost)</t>
  </si>
  <si>
    <t xml:space="preserve">částka zbývající k vypořádání z minulých let je zde zvýšena o položky investic, které byly v minulých letech nesprávně dvakrát odečteny z finančního vypořádání </t>
  </si>
  <si>
    <t>Trade Centre Praha (obch. činnost) - sl. "g"</t>
  </si>
  <si>
    <t>Trade Centre Praha  (VH činnost) - sl. "g"</t>
  </si>
  <si>
    <t>Trade Centre Praha (HD činnost.) - sl. "g"</t>
  </si>
  <si>
    <t>finanční vypořádání je zde sníženo o převod prostředků do oblasti Trade Centre Praha (HD činnost)</t>
  </si>
  <si>
    <t>finanční vypořádání je zde zvýšeno o převod prostředků z oblasti Ttrade Centre Praha (obchodní činnost)</t>
  </si>
  <si>
    <t>Soprávce</t>
  </si>
  <si>
    <t xml:space="preserve"> v Kč</t>
  </si>
  <si>
    <t xml:space="preserve">částka zbývající k vypořádání z minulých let je  zde zvýšena o položky investic, které byly v minulých letech nesprávně dvakrát odečteny z finančního vypořádání </t>
  </si>
  <si>
    <t>finanční vypořádání je zde sníženo o částku převedených pohledávek na společnost Trade Centre Praha (VH činnost) v souvislosti s objekty předanými do správy této společností</t>
  </si>
  <si>
    <t>Příloha č. 5 k usnesení Zastupitelstva HMP č. 28/42 ze dne 17. 6.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</si>
</sst>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u/>
      <sz val="11"/>
      <color indexed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color indexed="10"/>
      <name val="Times New Roman CE"/>
      <family val="1"/>
      <charset val="238"/>
    </font>
    <font>
      <b/>
      <sz val="7"/>
      <name val="Arial CE"/>
      <family val="2"/>
      <charset val="238"/>
    </font>
    <font>
      <b/>
      <sz val="10"/>
      <color indexed="10"/>
      <name val="Arial CE"/>
      <charset val="238"/>
    </font>
    <font>
      <sz val="8"/>
      <color rgb="FFFF0000"/>
      <name val="Arial CE"/>
      <family val="2"/>
      <charset val="238"/>
    </font>
    <font>
      <sz val="6"/>
      <name val="Arial CE"/>
      <family val="2"/>
      <charset val="238"/>
    </font>
    <font>
      <sz val="8"/>
      <color theme="3" tint="0.39997558519241921"/>
      <name val="Arial CE"/>
      <family val="2"/>
      <charset val="238"/>
    </font>
    <font>
      <sz val="8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7"/>
      <color theme="3" tint="0.39997558519241921"/>
      <name val="Arial CE"/>
      <family val="2"/>
      <charset val="238"/>
    </font>
    <font>
      <sz val="6"/>
      <color theme="3" tint="0.39997558519241921"/>
      <name val="Arial CE"/>
      <family val="2"/>
      <charset val="238"/>
    </font>
    <font>
      <i/>
      <u/>
      <sz val="12"/>
      <name val="Times New Roman"/>
      <family val="1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2" fontId="0" fillId="0" borderId="0" xfId="0" applyNumberFormat="1"/>
    <xf numFmtId="2" fontId="3" fillId="0" borderId="0" xfId="0" applyNumberFormat="1" applyFont="1" applyBorder="1"/>
    <xf numFmtId="2" fontId="3" fillId="0" borderId="0" xfId="0" applyNumberFormat="1" applyFont="1"/>
    <xf numFmtId="0" fontId="3" fillId="0" borderId="0" xfId="0" applyFont="1" applyFill="1"/>
    <xf numFmtId="2" fontId="3" fillId="0" borderId="0" xfId="0" applyNumberFormat="1" applyFont="1" applyFill="1"/>
    <xf numFmtId="2" fontId="2" fillId="0" borderId="0" xfId="0" applyNumberFormat="1" applyFont="1" applyFill="1"/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2" fontId="0" fillId="0" borderId="0" xfId="0" applyNumberFormat="1" applyFill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/>
    <xf numFmtId="4" fontId="0" fillId="0" borderId="0" xfId="0" applyNumberFormat="1"/>
    <xf numFmtId="0" fontId="9" fillId="0" borderId="0" xfId="0" applyFont="1" applyFill="1"/>
    <xf numFmtId="4" fontId="5" fillId="0" borderId="0" xfId="0" applyNumberFormat="1" applyFont="1"/>
    <xf numFmtId="0" fontId="10" fillId="0" borderId="0" xfId="0" applyFont="1" applyFill="1"/>
    <xf numFmtId="2" fontId="10" fillId="0" borderId="0" xfId="0" applyNumberFormat="1" applyFont="1" applyFill="1"/>
    <xf numFmtId="2" fontId="4" fillId="0" borderId="0" xfId="0" applyNumberFormat="1" applyFont="1" applyFill="1"/>
    <xf numFmtId="0" fontId="11" fillId="0" borderId="0" xfId="0" applyFont="1" applyFill="1"/>
    <xf numFmtId="0" fontId="8" fillId="0" borderId="0" xfId="0" applyFont="1" applyFill="1"/>
    <xf numFmtId="0" fontId="12" fillId="0" borderId="0" xfId="0" applyFont="1" applyFill="1"/>
    <xf numFmtId="4" fontId="10" fillId="0" borderId="0" xfId="0" applyNumberFormat="1" applyFont="1" applyFill="1"/>
    <xf numFmtId="4" fontId="8" fillId="0" borderId="0" xfId="0" applyNumberFormat="1" applyFont="1" applyFill="1"/>
    <xf numFmtId="0" fontId="13" fillId="0" borderId="0" xfId="0" applyFont="1" applyFill="1"/>
    <xf numFmtId="4" fontId="3" fillId="0" borderId="0" xfId="0" applyNumberFormat="1" applyFont="1" applyBorder="1"/>
    <xf numFmtId="4" fontId="14" fillId="0" borderId="0" xfId="0" applyNumberFormat="1" applyFont="1" applyFill="1"/>
    <xf numFmtId="2" fontId="4" fillId="0" borderId="0" xfId="0" applyNumberFormat="1" applyFont="1" applyFill="1" applyBorder="1"/>
    <xf numFmtId="4" fontId="3" fillId="0" borderId="0" xfId="0" applyNumberFormat="1" applyFont="1" applyFill="1"/>
    <xf numFmtId="4" fontId="5" fillId="0" borderId="0" xfId="0" applyNumberFormat="1" applyFont="1" applyFill="1" applyBorder="1"/>
    <xf numFmtId="4" fontId="4" fillId="0" borderId="0" xfId="0" applyNumberFormat="1" applyFont="1" applyBorder="1"/>
    <xf numFmtId="0" fontId="4" fillId="0" borderId="0" xfId="0" applyFont="1"/>
    <xf numFmtId="4" fontId="15" fillId="0" borderId="0" xfId="0" applyNumberFormat="1" applyFont="1" applyFill="1"/>
    <xf numFmtId="0" fontId="1" fillId="0" borderId="0" xfId="0" applyFont="1"/>
    <xf numFmtId="0" fontId="16" fillId="0" borderId="0" xfId="0" applyFont="1" applyFill="1"/>
    <xf numFmtId="4" fontId="17" fillId="0" borderId="0" xfId="0" applyNumberFormat="1" applyFont="1" applyFill="1" applyBorder="1"/>
    <xf numFmtId="4" fontId="18" fillId="0" borderId="0" xfId="0" applyNumberFormat="1" applyFont="1" applyFill="1" applyBorder="1"/>
    <xf numFmtId="0" fontId="20" fillId="0" borderId="2" xfId="0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3" xfId="0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/>
    <xf numFmtId="0" fontId="20" fillId="0" borderId="1" xfId="0" applyFont="1" applyFill="1" applyBorder="1"/>
    <xf numFmtId="0" fontId="20" fillId="0" borderId="6" xfId="0" applyFont="1" applyFill="1" applyBorder="1" applyAlignment="1">
      <alignment horizontal="center"/>
    </xf>
    <xf numFmtId="3" fontId="20" fillId="0" borderId="6" xfId="0" applyNumberFormat="1" applyFont="1" applyFill="1" applyBorder="1" applyAlignment="1">
      <alignment horizontal="center"/>
    </xf>
    <xf numFmtId="3" fontId="20" fillId="0" borderId="8" xfId="0" applyNumberFormat="1" applyFont="1" applyFill="1" applyBorder="1" applyAlignment="1">
      <alignment horizontal="center"/>
    </xf>
    <xf numFmtId="0" fontId="20" fillId="0" borderId="9" xfId="0" applyFont="1" applyFill="1" applyBorder="1"/>
    <xf numFmtId="4" fontId="20" fillId="0" borderId="10" xfId="0" applyNumberFormat="1" applyFont="1" applyFill="1" applyBorder="1"/>
    <xf numFmtId="4" fontId="20" fillId="0" borderId="16" xfId="0" applyNumberFormat="1" applyFont="1" applyFill="1" applyBorder="1"/>
    <xf numFmtId="4" fontId="20" fillId="0" borderId="12" xfId="0" applyNumberFormat="1" applyFont="1" applyFill="1" applyBorder="1"/>
    <xf numFmtId="4" fontId="20" fillId="0" borderId="12" xfId="0" applyNumberFormat="1" applyFont="1" applyFill="1" applyBorder="1" applyAlignment="1">
      <alignment horizontal="right"/>
    </xf>
    <xf numFmtId="0" fontId="20" fillId="0" borderId="11" xfId="0" applyFont="1" applyFill="1" applyBorder="1"/>
    <xf numFmtId="4" fontId="20" fillId="0" borderId="17" xfId="0" applyNumberFormat="1" applyFont="1" applyFill="1" applyBorder="1"/>
    <xf numFmtId="0" fontId="21" fillId="0" borderId="0" xfId="0" applyFont="1" applyFill="1"/>
    <xf numFmtId="0" fontId="20" fillId="0" borderId="0" xfId="0" applyFont="1" applyFill="1" applyBorder="1"/>
    <xf numFmtId="0" fontId="23" fillId="0" borderId="0" xfId="0" applyFont="1" applyFill="1" applyBorder="1"/>
    <xf numFmtId="4" fontId="23" fillId="0" borderId="0" xfId="0" applyNumberFormat="1" applyFont="1" applyFill="1" applyBorder="1"/>
    <xf numFmtId="4" fontId="20" fillId="0" borderId="7" xfId="0" applyNumberFormat="1" applyFont="1" applyFill="1" applyBorder="1"/>
    <xf numFmtId="4" fontId="20" fillId="0" borderId="15" xfId="0" applyNumberFormat="1" applyFont="1" applyFill="1" applyBorder="1"/>
    <xf numFmtId="0" fontId="20" fillId="0" borderId="13" xfId="0" applyFont="1" applyFill="1" applyBorder="1"/>
    <xf numFmtId="4" fontId="20" fillId="0" borderId="14" xfId="0" applyNumberFormat="1" applyFont="1" applyFill="1" applyBorder="1"/>
    <xf numFmtId="4" fontId="20" fillId="0" borderId="18" xfId="0" applyNumberFormat="1" applyFont="1" applyFill="1" applyBorder="1"/>
    <xf numFmtId="4" fontId="20" fillId="0" borderId="4" xfId="0" applyNumberFormat="1" applyFont="1" applyFill="1" applyBorder="1"/>
    <xf numFmtId="4" fontId="20" fillId="0" borderId="10" xfId="0" applyNumberFormat="1" applyFont="1" applyFill="1" applyBorder="1" applyAlignment="1">
      <alignment horizontal="right"/>
    </xf>
    <xf numFmtId="4" fontId="20" fillId="0" borderId="14" xfId="0" applyNumberFormat="1" applyFont="1" applyFill="1" applyBorder="1" applyAlignment="1">
      <alignment horizontal="right"/>
    </xf>
    <xf numFmtId="0" fontId="22" fillId="0" borderId="0" xfId="0" applyFont="1" applyFill="1" applyBorder="1"/>
    <xf numFmtId="4" fontId="22" fillId="0" borderId="0" xfId="0" applyNumberFormat="1" applyFont="1" applyFill="1" applyBorder="1"/>
    <xf numFmtId="4" fontId="19" fillId="0" borderId="0" xfId="0" applyNumberFormat="1" applyFont="1" applyFill="1"/>
    <xf numFmtId="4" fontId="23" fillId="0" borderId="0" xfId="0" applyNumberFormat="1" applyFont="1" applyFill="1"/>
    <xf numFmtId="4" fontId="19" fillId="0" borderId="0" xfId="0" applyNumberFormat="1" applyFont="1" applyFill="1" applyBorder="1"/>
    <xf numFmtId="4" fontId="24" fillId="0" borderId="0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0" fontId="20" fillId="0" borderId="5" xfId="0" applyFont="1" applyFill="1" applyBorder="1" applyAlignment="1">
      <alignment horizontal="center"/>
    </xf>
    <xf numFmtId="4" fontId="20" fillId="0" borderId="21" xfId="0" applyNumberFormat="1" applyFont="1" applyFill="1" applyBorder="1"/>
    <xf numFmtId="4" fontId="20" fillId="0" borderId="4" xfId="0" applyNumberFormat="1" applyFont="1" applyBorder="1"/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3"/>
  <sheetViews>
    <sheetView tabSelected="1" zoomScaleNormal="100" workbookViewId="0">
      <selection activeCell="A7" sqref="A7"/>
    </sheetView>
  </sheetViews>
  <sheetFormatPr defaultRowHeight="12.75" x14ac:dyDescent="0.2"/>
  <cols>
    <col min="1" max="1" width="23.7109375" customWidth="1"/>
    <col min="2" max="2" width="12.5703125" customWidth="1"/>
    <col min="3" max="3" width="11.28515625" customWidth="1"/>
    <col min="4" max="4" width="12.7109375" style="36" customWidth="1"/>
    <col min="5" max="5" width="11.7109375" bestFit="1" customWidth="1"/>
    <col min="6" max="6" width="12.7109375" customWidth="1"/>
    <col min="7" max="7" width="13.28515625" customWidth="1"/>
    <col min="8" max="8" width="11.7109375" style="34" bestFit="1" customWidth="1"/>
    <col min="9" max="9" width="11.7109375" customWidth="1"/>
    <col min="10" max="10" width="11.7109375" bestFit="1" customWidth="1"/>
    <col min="11" max="11" width="10.85546875" customWidth="1"/>
  </cols>
  <sheetData>
    <row r="1" spans="1:55" ht="15.75" x14ac:dyDescent="0.2">
      <c r="A1" s="80" t="s">
        <v>83</v>
      </c>
      <c r="B1" s="81"/>
      <c r="C1" s="81"/>
      <c r="D1" s="81"/>
      <c r="E1" s="81"/>
      <c r="F1" s="81"/>
      <c r="G1" s="81"/>
      <c r="H1" s="82"/>
      <c r="I1" s="82"/>
      <c r="J1" s="82"/>
    </row>
    <row r="3" spans="1:55" s="11" customFormat="1" ht="13.9" customHeight="1" x14ac:dyDescent="0.25">
      <c r="A3" s="56" t="s">
        <v>45</v>
      </c>
      <c r="E3" s="12"/>
      <c r="F3" s="12"/>
      <c r="G3" s="12"/>
      <c r="H3" s="35"/>
      <c r="I3" s="17"/>
    </row>
    <row r="4" spans="1:55" s="7" customFormat="1" ht="12.4" customHeight="1" x14ac:dyDescent="0.25">
      <c r="A4" s="22"/>
      <c r="B4" s="23"/>
      <c r="C4" s="23"/>
      <c r="D4" s="11"/>
      <c r="E4" s="24"/>
      <c r="F4" s="24"/>
      <c r="G4" s="24"/>
      <c r="H4" s="12"/>
      <c r="I4" s="25"/>
      <c r="J4" s="26"/>
      <c r="K4" s="11"/>
    </row>
    <row r="5" spans="1:55" s="7" customFormat="1" ht="12.4" customHeight="1" thickBot="1" x14ac:dyDescent="0.25">
      <c r="A5" s="26"/>
      <c r="B5" s="23"/>
      <c r="C5" s="23"/>
      <c r="D5" s="11"/>
      <c r="E5" s="27"/>
      <c r="F5" s="27"/>
      <c r="G5" s="27"/>
      <c r="H5" s="11"/>
      <c r="I5" s="25"/>
      <c r="J5" s="74" t="s">
        <v>80</v>
      </c>
      <c r="K5" s="11"/>
    </row>
    <row r="6" spans="1:55" s="7" customFormat="1" ht="12.4" customHeight="1" x14ac:dyDescent="0.2">
      <c r="A6" s="40" t="s">
        <v>79</v>
      </c>
      <c r="B6" s="41" t="s">
        <v>1</v>
      </c>
      <c r="C6" s="41" t="s">
        <v>51</v>
      </c>
      <c r="D6" s="41" t="s">
        <v>0</v>
      </c>
      <c r="E6" s="41" t="s">
        <v>44</v>
      </c>
      <c r="F6" s="41" t="s">
        <v>26</v>
      </c>
      <c r="G6" s="41" t="s">
        <v>58</v>
      </c>
      <c r="H6" s="41" t="s">
        <v>2</v>
      </c>
      <c r="I6" s="78" t="s">
        <v>22</v>
      </c>
      <c r="J6" s="79"/>
      <c r="K6" s="4"/>
    </row>
    <row r="7" spans="1:55" s="7" customFormat="1" ht="12.4" customHeight="1" x14ac:dyDescent="0.2">
      <c r="A7" s="42"/>
      <c r="B7" s="43" t="s">
        <v>4</v>
      </c>
      <c r="C7" s="43" t="s">
        <v>52</v>
      </c>
      <c r="D7" s="43" t="s">
        <v>3</v>
      </c>
      <c r="E7" s="43" t="s">
        <v>43</v>
      </c>
      <c r="F7" s="43" t="s">
        <v>27</v>
      </c>
      <c r="G7" s="43" t="s">
        <v>57</v>
      </c>
      <c r="H7" s="43" t="s">
        <v>19</v>
      </c>
      <c r="I7" s="43" t="s">
        <v>18</v>
      </c>
      <c r="J7" s="75" t="s">
        <v>20</v>
      </c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55" s="7" customFormat="1" ht="12.4" customHeight="1" x14ac:dyDescent="0.2">
      <c r="A8" s="42"/>
      <c r="B8" s="43" t="s">
        <v>5</v>
      </c>
      <c r="C8" s="43" t="s">
        <v>53</v>
      </c>
      <c r="D8" s="43" t="s">
        <v>46</v>
      </c>
      <c r="E8" s="43" t="s">
        <v>39</v>
      </c>
      <c r="F8" s="43" t="s">
        <v>28</v>
      </c>
      <c r="G8" s="43" t="s">
        <v>56</v>
      </c>
      <c r="H8" s="44"/>
      <c r="I8" s="43" t="s">
        <v>46</v>
      </c>
      <c r="J8" s="75" t="s">
        <v>21</v>
      </c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55" s="7" customFormat="1" ht="12.4" customHeight="1" thickBot="1" x14ac:dyDescent="0.25">
      <c r="A9" s="42"/>
      <c r="B9" s="44"/>
      <c r="C9" s="43" t="s">
        <v>54</v>
      </c>
      <c r="D9" s="43" t="s">
        <v>50</v>
      </c>
      <c r="E9" s="43" t="s">
        <v>47</v>
      </c>
      <c r="F9" s="43" t="s">
        <v>37</v>
      </c>
      <c r="G9" s="43" t="s">
        <v>55</v>
      </c>
      <c r="H9" s="44"/>
      <c r="I9" s="44"/>
      <c r="J9" s="75" t="s">
        <v>48</v>
      </c>
      <c r="K9" s="13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55" s="7" customFormat="1" ht="12.4" customHeight="1" thickBot="1" x14ac:dyDescent="0.25">
      <c r="A10" s="45" t="s">
        <v>6</v>
      </c>
      <c r="B10" s="46" t="s">
        <v>23</v>
      </c>
      <c r="C10" s="46" t="s">
        <v>17</v>
      </c>
      <c r="D10" s="46" t="s">
        <v>15</v>
      </c>
      <c r="E10" s="46" t="s">
        <v>7</v>
      </c>
      <c r="F10" s="46" t="s">
        <v>24</v>
      </c>
      <c r="G10" s="46" t="s">
        <v>35</v>
      </c>
      <c r="H10" s="47" t="s">
        <v>59</v>
      </c>
      <c r="I10" s="47" t="s">
        <v>60</v>
      </c>
      <c r="J10" s="48" t="s">
        <v>36</v>
      </c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55" s="11" customFormat="1" ht="12.4" customHeight="1" x14ac:dyDescent="0.2">
      <c r="A11" s="49" t="s">
        <v>13</v>
      </c>
      <c r="B11" s="61">
        <v>10293143.27</v>
      </c>
      <c r="C11" s="65">
        <v>3444309.3</v>
      </c>
      <c r="D11" s="60">
        <v>1058611.96</v>
      </c>
      <c r="E11" s="50">
        <v>8521537.2100000009</v>
      </c>
      <c r="F11" s="50">
        <v>0</v>
      </c>
      <c r="G11" s="66">
        <v>0</v>
      </c>
      <c r="H11" s="50">
        <f t="shared" ref="H11:H32" si="0">B11+C11+D11+E11+F11+G11</f>
        <v>23317601.740000002</v>
      </c>
      <c r="I11" s="50">
        <f>H11-J11</f>
        <v>13723556.890000002</v>
      </c>
      <c r="J11" s="51">
        <v>9594044.8499999996</v>
      </c>
      <c r="K11" s="32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</row>
    <row r="12" spans="1:55" s="11" customFormat="1" ht="12.4" customHeight="1" x14ac:dyDescent="0.2">
      <c r="A12" s="54" t="s">
        <v>8</v>
      </c>
      <c r="B12" s="52">
        <v>5328431.3600000003</v>
      </c>
      <c r="C12" s="52">
        <v>0</v>
      </c>
      <c r="D12" s="52">
        <v>5904533.04</v>
      </c>
      <c r="E12" s="52">
        <v>4648168.4000000004</v>
      </c>
      <c r="F12" s="52">
        <v>0</v>
      </c>
      <c r="G12" s="52">
        <v>0</v>
      </c>
      <c r="H12" s="50">
        <f t="shared" si="0"/>
        <v>15881132.800000001</v>
      </c>
      <c r="I12" s="50">
        <f t="shared" ref="I12:I30" si="1">H12-J12</f>
        <v>10699031.630000001</v>
      </c>
      <c r="J12" s="55">
        <v>5182101.17</v>
      </c>
      <c r="K12" s="32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</row>
    <row r="13" spans="1:55" s="11" customFormat="1" ht="12.4" customHeight="1" x14ac:dyDescent="0.2">
      <c r="A13" s="54" t="s">
        <v>25</v>
      </c>
      <c r="B13" s="52">
        <v>4847944.1900000004</v>
      </c>
      <c r="C13" s="52">
        <v>0</v>
      </c>
      <c r="D13" s="52">
        <v>328.92</v>
      </c>
      <c r="E13" s="52">
        <v>0</v>
      </c>
      <c r="F13" s="52">
        <v>0</v>
      </c>
      <c r="G13" s="52">
        <v>0</v>
      </c>
      <c r="H13" s="50">
        <f t="shared" si="0"/>
        <v>4848273.1100000003</v>
      </c>
      <c r="I13" s="50">
        <f t="shared" si="1"/>
        <v>0</v>
      </c>
      <c r="J13" s="55">
        <v>4848273.1100000003</v>
      </c>
      <c r="K13" s="32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</row>
    <row r="14" spans="1:55" s="11" customFormat="1" ht="12.4" customHeight="1" x14ac:dyDescent="0.2">
      <c r="A14" s="54" t="s">
        <v>14</v>
      </c>
      <c r="B14" s="52">
        <v>1575340.88</v>
      </c>
      <c r="C14" s="52">
        <v>0</v>
      </c>
      <c r="D14" s="52">
        <v>-78017963.099999994</v>
      </c>
      <c r="E14" s="52">
        <v>75000000</v>
      </c>
      <c r="F14" s="52">
        <v>0</v>
      </c>
      <c r="G14" s="52">
        <v>0</v>
      </c>
      <c r="H14" s="50">
        <f t="shared" si="0"/>
        <v>-1442622.2199999988</v>
      </c>
      <c r="I14" s="50">
        <f t="shared" si="1"/>
        <v>0</v>
      </c>
      <c r="J14" s="55">
        <f>H14</f>
        <v>-1442622.2199999988</v>
      </c>
      <c r="K14" s="32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</row>
    <row r="15" spans="1:55" s="11" customFormat="1" ht="12.4" customHeight="1" x14ac:dyDescent="0.2">
      <c r="A15" s="54" t="s">
        <v>9</v>
      </c>
      <c r="B15" s="52">
        <v>24303951.34</v>
      </c>
      <c r="C15" s="52">
        <v>0</v>
      </c>
      <c r="D15" s="52">
        <v>3030702.67</v>
      </c>
      <c r="E15" s="52">
        <v>3808479.81</v>
      </c>
      <c r="F15" s="52">
        <v>0</v>
      </c>
      <c r="G15" s="52">
        <v>0</v>
      </c>
      <c r="H15" s="50">
        <f t="shared" si="0"/>
        <v>31143133.819999997</v>
      </c>
      <c r="I15" s="50">
        <f>H15-J15</f>
        <v>13556406.349999998</v>
      </c>
      <c r="J15" s="55">
        <v>17586727.469999999</v>
      </c>
      <c r="K15" s="32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</row>
    <row r="16" spans="1:55" s="11" customFormat="1" ht="12.4" customHeight="1" x14ac:dyDescent="0.2">
      <c r="A16" s="54" t="s">
        <v>31</v>
      </c>
      <c r="B16" s="52">
        <v>33771525.479999997</v>
      </c>
      <c r="C16" s="52">
        <v>0</v>
      </c>
      <c r="D16" s="52">
        <v>7091847.04</v>
      </c>
      <c r="E16" s="52">
        <v>40284074.649999999</v>
      </c>
      <c r="F16" s="52">
        <v>0</v>
      </c>
      <c r="G16" s="52">
        <v>0</v>
      </c>
      <c r="H16" s="50">
        <f t="shared" si="0"/>
        <v>81147447.169999987</v>
      </c>
      <c r="I16" s="50">
        <f t="shared" si="1"/>
        <v>47525267.459999986</v>
      </c>
      <c r="J16" s="76">
        <v>33622179.710000001</v>
      </c>
      <c r="K16" s="32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</row>
    <row r="17" spans="1:55" s="11" customFormat="1" ht="12.4" customHeight="1" x14ac:dyDescent="0.2">
      <c r="A17" s="54" t="s">
        <v>29</v>
      </c>
      <c r="B17" s="52">
        <v>10635037.26</v>
      </c>
      <c r="C17" s="52">
        <v>0</v>
      </c>
      <c r="D17" s="52">
        <v>19586439.34</v>
      </c>
      <c r="E17" s="52">
        <v>0</v>
      </c>
      <c r="F17" s="52">
        <v>0</v>
      </c>
      <c r="G17" s="52">
        <v>0</v>
      </c>
      <c r="H17" s="50">
        <f t="shared" si="0"/>
        <v>30221476.600000001</v>
      </c>
      <c r="I17" s="50">
        <f t="shared" si="1"/>
        <v>18580961.890000001</v>
      </c>
      <c r="J17" s="55">
        <v>11640514.710000001</v>
      </c>
      <c r="K17" s="32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8" spans="1:55" s="11" customFormat="1" ht="12.4" customHeight="1" x14ac:dyDescent="0.2">
      <c r="A18" s="54" t="s">
        <v>30</v>
      </c>
      <c r="B18" s="52">
        <v>28901496.98</v>
      </c>
      <c r="C18" s="52">
        <v>0</v>
      </c>
      <c r="D18" s="52">
        <v>824044</v>
      </c>
      <c r="E18" s="52">
        <v>9926893.3000000007</v>
      </c>
      <c r="F18" s="53">
        <v>0</v>
      </c>
      <c r="G18" s="52">
        <v>0</v>
      </c>
      <c r="H18" s="50">
        <f t="shared" si="0"/>
        <v>39652434.280000001</v>
      </c>
      <c r="I18" s="50">
        <f t="shared" si="1"/>
        <v>9679662.9800000004</v>
      </c>
      <c r="J18" s="55">
        <v>29972771.300000001</v>
      </c>
      <c r="K18" s="32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</row>
    <row r="19" spans="1:55" s="11" customFormat="1" ht="12.4" customHeight="1" x14ac:dyDescent="0.2">
      <c r="A19" s="54" t="s">
        <v>41</v>
      </c>
      <c r="B19" s="52">
        <v>118167.88</v>
      </c>
      <c r="C19" s="52">
        <v>0</v>
      </c>
      <c r="D19" s="52">
        <v>-16182079.34</v>
      </c>
      <c r="E19" s="52">
        <v>24000000</v>
      </c>
      <c r="F19" s="52">
        <v>0</v>
      </c>
      <c r="G19" s="52">
        <v>0</v>
      </c>
      <c r="H19" s="50">
        <f t="shared" si="0"/>
        <v>7936088.540000001</v>
      </c>
      <c r="I19" s="50">
        <f t="shared" si="1"/>
        <v>0</v>
      </c>
      <c r="J19" s="55">
        <v>7936088.54</v>
      </c>
      <c r="K19" s="32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</row>
    <row r="20" spans="1:55" s="11" customFormat="1" ht="12.4" customHeight="1" x14ac:dyDescent="0.2">
      <c r="A20" s="54" t="s">
        <v>42</v>
      </c>
      <c r="B20" s="52">
        <v>23521522.07</v>
      </c>
      <c r="C20" s="52">
        <v>0</v>
      </c>
      <c r="D20" s="52">
        <v>3566232.39</v>
      </c>
      <c r="E20" s="52">
        <v>0</v>
      </c>
      <c r="F20" s="52">
        <v>0</v>
      </c>
      <c r="G20" s="52">
        <v>0</v>
      </c>
      <c r="H20" s="50">
        <f t="shared" si="0"/>
        <v>27087754.460000001</v>
      </c>
      <c r="I20" s="50">
        <f t="shared" si="1"/>
        <v>1179246.9299999997</v>
      </c>
      <c r="J20" s="55">
        <v>25908507.530000001</v>
      </c>
      <c r="K20" s="32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</row>
    <row r="21" spans="1:55" s="11" customFormat="1" ht="12.4" customHeight="1" x14ac:dyDescent="0.2">
      <c r="A21" s="54" t="s">
        <v>32</v>
      </c>
      <c r="B21" s="52">
        <v>26159925.050000001</v>
      </c>
      <c r="C21" s="52">
        <v>2549104.25</v>
      </c>
      <c r="D21" s="52">
        <v>-72552274.930000007</v>
      </c>
      <c r="E21" s="52">
        <v>75000000</v>
      </c>
      <c r="F21" s="52">
        <v>-687489</v>
      </c>
      <c r="G21" s="52">
        <v>-2521716</v>
      </c>
      <c r="H21" s="50">
        <f t="shared" si="0"/>
        <v>27947549.36999999</v>
      </c>
      <c r="I21" s="50">
        <f t="shared" si="1"/>
        <v>0</v>
      </c>
      <c r="J21" s="55">
        <v>27947549.370000001</v>
      </c>
      <c r="K21" s="32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</row>
    <row r="22" spans="1:55" s="11" customFormat="1" ht="12.4" customHeight="1" x14ac:dyDescent="0.2">
      <c r="A22" s="54" t="s">
        <v>33</v>
      </c>
      <c r="B22" s="52">
        <v>78050.47</v>
      </c>
      <c r="C22" s="52">
        <v>0</v>
      </c>
      <c r="D22" s="52">
        <v>-1073.54</v>
      </c>
      <c r="E22" s="52">
        <v>0</v>
      </c>
      <c r="F22" s="52">
        <v>0</v>
      </c>
      <c r="G22" s="52">
        <v>0</v>
      </c>
      <c r="H22" s="50">
        <f t="shared" si="0"/>
        <v>76976.930000000008</v>
      </c>
      <c r="I22" s="50">
        <f t="shared" si="1"/>
        <v>0</v>
      </c>
      <c r="J22" s="55">
        <v>76976.929999999993</v>
      </c>
      <c r="K22" s="32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</row>
    <row r="23" spans="1:55" s="11" customFormat="1" ht="12.4" customHeight="1" x14ac:dyDescent="0.2">
      <c r="A23" s="54" t="s">
        <v>34</v>
      </c>
      <c r="B23" s="52">
        <v>12899902.800000001</v>
      </c>
      <c r="C23" s="52">
        <v>0</v>
      </c>
      <c r="D23" s="52">
        <v>-20215732.710000001</v>
      </c>
      <c r="E23" s="52">
        <v>18000000</v>
      </c>
      <c r="F23" s="52">
        <v>0</v>
      </c>
      <c r="G23" s="52">
        <v>0</v>
      </c>
      <c r="H23" s="50">
        <f t="shared" si="0"/>
        <v>10684170.09</v>
      </c>
      <c r="I23" s="50">
        <f t="shared" si="1"/>
        <v>0</v>
      </c>
      <c r="J23" s="55">
        <v>10684170.09</v>
      </c>
      <c r="K23" s="32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</row>
    <row r="24" spans="1:55" s="11" customFormat="1" ht="12.4" customHeight="1" x14ac:dyDescent="0.2">
      <c r="A24" s="54" t="s">
        <v>10</v>
      </c>
      <c r="B24" s="52">
        <v>131576631.77</v>
      </c>
      <c r="C24" s="52">
        <v>110278.1</v>
      </c>
      <c r="D24" s="52">
        <v>37773513.350000001</v>
      </c>
      <c r="E24" s="52">
        <v>0</v>
      </c>
      <c r="F24" s="52">
        <v>-695321.8</v>
      </c>
      <c r="G24" s="52">
        <v>-18118704.940000001</v>
      </c>
      <c r="H24" s="50">
        <f t="shared" si="0"/>
        <v>150646396.47999999</v>
      </c>
      <c r="I24" s="50">
        <f t="shared" si="1"/>
        <v>0</v>
      </c>
      <c r="J24" s="55">
        <v>150646396.47999999</v>
      </c>
      <c r="K24" s="32"/>
      <c r="L24" s="21"/>
      <c r="M24" s="21"/>
      <c r="O24" s="21"/>
      <c r="P24" s="21"/>
      <c r="Q24" s="5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</row>
    <row r="25" spans="1:55" s="11" customFormat="1" ht="12.4" customHeight="1" x14ac:dyDescent="0.2">
      <c r="A25" s="54" t="s">
        <v>11</v>
      </c>
      <c r="B25" s="52">
        <v>40626058.450000003</v>
      </c>
      <c r="C25" s="52">
        <v>0</v>
      </c>
      <c r="D25" s="52">
        <v>-101411118.06999999</v>
      </c>
      <c r="E25" s="52">
        <v>100000000</v>
      </c>
      <c r="F25" s="52">
        <v>0</v>
      </c>
      <c r="G25" s="52">
        <v>0</v>
      </c>
      <c r="H25" s="50">
        <f t="shared" si="0"/>
        <v>39214940.38000001</v>
      </c>
      <c r="I25" s="50">
        <f t="shared" si="1"/>
        <v>0</v>
      </c>
      <c r="J25" s="55">
        <v>39214940.380000003</v>
      </c>
      <c r="K25" s="32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</row>
    <row r="26" spans="1:55" s="11" customFormat="1" ht="12.4" customHeight="1" x14ac:dyDescent="0.2">
      <c r="A26" s="54" t="s">
        <v>12</v>
      </c>
      <c r="B26" s="52">
        <v>0</v>
      </c>
      <c r="C26" s="52">
        <v>0</v>
      </c>
      <c r="D26" s="52">
        <v>717781756.87</v>
      </c>
      <c r="E26" s="52">
        <v>0</v>
      </c>
      <c r="F26" s="52">
        <v>-382477.5</v>
      </c>
      <c r="G26" s="52">
        <v>-5210347.5</v>
      </c>
      <c r="H26" s="50">
        <f t="shared" si="0"/>
        <v>712188931.87</v>
      </c>
      <c r="I26" s="50">
        <f>H26-J26</f>
        <v>712188931.87</v>
      </c>
      <c r="J26" s="55">
        <v>0</v>
      </c>
      <c r="K26" s="32"/>
      <c r="L26" s="21"/>
      <c r="M26" s="5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</row>
    <row r="27" spans="1:55" s="11" customFormat="1" ht="12.4" customHeight="1" x14ac:dyDescent="0.2">
      <c r="A27" s="54" t="s">
        <v>40</v>
      </c>
      <c r="B27" s="52">
        <v>0</v>
      </c>
      <c r="C27" s="52">
        <v>0</v>
      </c>
      <c r="D27" s="52">
        <v>29687625.940000001</v>
      </c>
      <c r="E27" s="52">
        <v>0</v>
      </c>
      <c r="F27" s="52">
        <v>0</v>
      </c>
      <c r="G27" s="52">
        <v>0</v>
      </c>
      <c r="H27" s="50">
        <f t="shared" si="0"/>
        <v>29687625.940000001</v>
      </c>
      <c r="I27" s="50">
        <f t="shared" si="1"/>
        <v>29687625.940000001</v>
      </c>
      <c r="J27" s="55">
        <v>0</v>
      </c>
      <c r="K27" s="32"/>
      <c r="L27" s="21"/>
      <c r="M27" s="5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</row>
    <row r="28" spans="1:55" s="11" customFormat="1" ht="12.4" customHeight="1" x14ac:dyDescent="0.2">
      <c r="A28" s="54" t="s">
        <v>38</v>
      </c>
      <c r="B28" s="52">
        <v>11049560.66</v>
      </c>
      <c r="C28" s="77">
        <v>0</v>
      </c>
      <c r="D28" s="52">
        <v>-55592848.399999999</v>
      </c>
      <c r="E28" s="52">
        <v>18723255.719999999</v>
      </c>
      <c r="F28" s="77">
        <v>-3264255.72</v>
      </c>
      <c r="G28" s="52">
        <v>0</v>
      </c>
      <c r="H28" s="50">
        <f t="shared" si="0"/>
        <v>-29084287.739999995</v>
      </c>
      <c r="I28" s="50">
        <f>H28-J28</f>
        <v>0</v>
      </c>
      <c r="J28" s="55">
        <v>-29084287.739999998</v>
      </c>
      <c r="K28" s="32"/>
      <c r="L28" s="21"/>
      <c r="M28" s="5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</row>
    <row r="29" spans="1:55" s="11" customFormat="1" ht="12.4" customHeight="1" x14ac:dyDescent="0.2">
      <c r="A29" s="54" t="s">
        <v>16</v>
      </c>
      <c r="B29" s="52">
        <v>70800</v>
      </c>
      <c r="C29" s="52">
        <v>0</v>
      </c>
      <c r="D29" s="52">
        <v>98150597.170000002</v>
      </c>
      <c r="E29" s="52">
        <v>0</v>
      </c>
      <c r="F29" s="52">
        <v>0</v>
      </c>
      <c r="G29" s="52">
        <v>0</v>
      </c>
      <c r="H29" s="50">
        <f t="shared" si="0"/>
        <v>98221397.170000002</v>
      </c>
      <c r="I29" s="50">
        <f t="shared" si="1"/>
        <v>98150597.170000002</v>
      </c>
      <c r="J29" s="55">
        <v>70800</v>
      </c>
      <c r="K29" s="32"/>
      <c r="L29" s="21"/>
      <c r="M29" s="5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</row>
    <row r="30" spans="1:55" s="11" customFormat="1" ht="12.4" customHeight="1" x14ac:dyDescent="0.2">
      <c r="A30" s="54" t="s">
        <v>70</v>
      </c>
      <c r="B30" s="52">
        <v>0</v>
      </c>
      <c r="C30" s="52">
        <v>0</v>
      </c>
      <c r="D30" s="52">
        <v>63952349.130000003</v>
      </c>
      <c r="E30" s="53">
        <v>0</v>
      </c>
      <c r="F30" s="53">
        <v>0</v>
      </c>
      <c r="G30" s="53">
        <v>-30000000</v>
      </c>
      <c r="H30" s="50">
        <f t="shared" si="0"/>
        <v>33952349.130000003</v>
      </c>
      <c r="I30" s="50">
        <f t="shared" si="1"/>
        <v>22804942.770000003</v>
      </c>
      <c r="J30" s="55">
        <v>11147406.359999999</v>
      </c>
      <c r="K30" s="32"/>
      <c r="L30" s="21"/>
      <c r="M30" s="5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</row>
    <row r="31" spans="1:55" s="11" customFormat="1" ht="12.4" customHeight="1" x14ac:dyDescent="0.2">
      <c r="A31" s="54" t="s">
        <v>71</v>
      </c>
      <c r="B31" s="52">
        <v>-2833772.85</v>
      </c>
      <c r="C31" s="52">
        <v>0</v>
      </c>
      <c r="D31" s="52">
        <v>-68136797.150000006</v>
      </c>
      <c r="E31" s="53">
        <v>50000000</v>
      </c>
      <c r="F31" s="53">
        <v>0</v>
      </c>
      <c r="G31" s="53">
        <v>30000000</v>
      </c>
      <c r="H31" s="52">
        <f t="shared" si="0"/>
        <v>9029430</v>
      </c>
      <c r="I31" s="52">
        <f>H31-J31</f>
        <v>0</v>
      </c>
      <c r="J31" s="55">
        <v>9029430</v>
      </c>
      <c r="K31" s="32"/>
      <c r="L31" s="21"/>
      <c r="M31" s="5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1:55" s="11" customFormat="1" ht="12.4" customHeight="1" thickBot="1" x14ac:dyDescent="0.25">
      <c r="A32" s="62" t="s">
        <v>72</v>
      </c>
      <c r="B32" s="63">
        <v>0</v>
      </c>
      <c r="C32" s="63">
        <v>0</v>
      </c>
      <c r="D32" s="63">
        <v>14714724.859999999</v>
      </c>
      <c r="E32" s="67">
        <v>0</v>
      </c>
      <c r="F32" s="67">
        <v>-379995</v>
      </c>
      <c r="G32" s="67">
        <v>20640420.940000001</v>
      </c>
      <c r="H32" s="63">
        <f t="shared" si="0"/>
        <v>34975150.799999997</v>
      </c>
      <c r="I32" s="63">
        <f>H32-J32</f>
        <v>2396927.9699999988</v>
      </c>
      <c r="J32" s="64">
        <v>32578222.829999998</v>
      </c>
      <c r="K32" s="32"/>
      <c r="L32" s="21"/>
      <c r="M32" s="5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</row>
    <row r="33" spans="1:55" s="7" customFormat="1" ht="12.4" customHeight="1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</row>
    <row r="34" spans="1:55" s="7" customFormat="1" ht="12.4" customHeight="1" x14ac:dyDescent="0.2">
      <c r="A34" s="57" t="s">
        <v>49</v>
      </c>
      <c r="B34" s="70"/>
      <c r="C34" s="71"/>
      <c r="D34" s="59"/>
      <c r="E34" s="59"/>
      <c r="F34" s="59"/>
      <c r="G34" s="59"/>
      <c r="H34" s="59"/>
      <c r="I34" s="59"/>
      <c r="J34" s="59"/>
      <c r="K34" s="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</row>
    <row r="35" spans="1:55" s="7" customFormat="1" ht="12.4" customHeight="1" x14ac:dyDescent="0.2">
      <c r="A35" s="68" t="s">
        <v>61</v>
      </c>
      <c r="B35" s="69" t="s">
        <v>69</v>
      </c>
      <c r="C35" s="14"/>
      <c r="D35" s="14"/>
      <c r="E35" s="14"/>
      <c r="F35" s="14"/>
      <c r="G35" s="14"/>
      <c r="H35" s="14"/>
      <c r="I35" s="14"/>
      <c r="J35" s="72"/>
      <c r="K35" s="5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6" spans="1:55" s="7" customFormat="1" ht="12.4" customHeight="1" x14ac:dyDescent="0.2">
      <c r="A36" s="68" t="s">
        <v>65</v>
      </c>
      <c r="B36" s="69" t="s">
        <v>81</v>
      </c>
      <c r="C36" s="14"/>
      <c r="D36" s="14"/>
      <c r="E36" s="14"/>
      <c r="F36" s="14"/>
      <c r="G36" s="14"/>
      <c r="H36" s="14"/>
      <c r="I36" s="73"/>
      <c r="J36" s="72"/>
      <c r="K36" s="5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</row>
    <row r="37" spans="1:55" s="7" customFormat="1" ht="12.4" customHeight="1" x14ac:dyDescent="0.2">
      <c r="A37" s="68" t="s">
        <v>66</v>
      </c>
      <c r="B37" s="69" t="s">
        <v>82</v>
      </c>
      <c r="C37" s="14"/>
      <c r="D37" s="14"/>
      <c r="E37" s="14"/>
      <c r="F37" s="14"/>
      <c r="G37" s="14"/>
      <c r="H37" s="14"/>
      <c r="I37" s="39"/>
      <c r="J37" s="72"/>
      <c r="K37" s="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</row>
    <row r="38" spans="1:55" s="7" customFormat="1" ht="12.4" customHeight="1" x14ac:dyDescent="0.2">
      <c r="A38" s="68" t="s">
        <v>67</v>
      </c>
      <c r="B38" s="69" t="s">
        <v>73</v>
      </c>
      <c r="C38" s="14"/>
      <c r="D38" s="14"/>
      <c r="E38" s="14"/>
      <c r="F38" s="14"/>
      <c r="G38" s="14"/>
      <c r="H38" s="14"/>
      <c r="I38" s="72"/>
      <c r="J38" s="72"/>
      <c r="K38" s="5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</row>
    <row r="39" spans="1:55" s="7" customFormat="1" ht="12.4" customHeight="1" x14ac:dyDescent="0.2">
      <c r="A39" s="68" t="s">
        <v>68</v>
      </c>
      <c r="B39" s="69" t="s">
        <v>82</v>
      </c>
      <c r="C39" s="72"/>
      <c r="D39" s="72"/>
      <c r="E39" s="72"/>
      <c r="F39" s="72"/>
      <c r="G39" s="72"/>
      <c r="H39" s="72"/>
      <c r="I39" s="72"/>
      <c r="J39" s="72"/>
      <c r="K39" s="5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</row>
    <row r="40" spans="1:55" s="7" customFormat="1" ht="12.4" customHeight="1" x14ac:dyDescent="0.2">
      <c r="A40" s="68" t="s">
        <v>63</v>
      </c>
      <c r="B40" s="69" t="s">
        <v>64</v>
      </c>
      <c r="C40" s="14"/>
      <c r="D40" s="14"/>
      <c r="E40" s="14"/>
      <c r="F40" s="14"/>
      <c r="G40" s="14"/>
      <c r="H40" s="14"/>
      <c r="I40" s="14"/>
      <c r="J40" s="72"/>
      <c r="K40" s="5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</row>
    <row r="41" spans="1:55" s="7" customFormat="1" ht="12.4" customHeight="1" x14ac:dyDescent="0.2">
      <c r="A41" s="68" t="s">
        <v>74</v>
      </c>
      <c r="B41" s="69" t="s">
        <v>77</v>
      </c>
      <c r="C41" s="72"/>
      <c r="D41" s="72"/>
      <c r="E41" s="72"/>
      <c r="F41" s="72"/>
      <c r="G41" s="72"/>
      <c r="H41" s="72"/>
      <c r="I41" s="72"/>
      <c r="J41" s="72"/>
      <c r="K41" s="5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</row>
    <row r="42" spans="1:55" s="7" customFormat="1" ht="12.4" customHeight="1" x14ac:dyDescent="0.2">
      <c r="A42" s="68" t="s">
        <v>76</v>
      </c>
      <c r="B42" s="69" t="s">
        <v>78</v>
      </c>
      <c r="C42" s="72"/>
      <c r="D42" s="72"/>
      <c r="E42" s="72"/>
      <c r="F42" s="72"/>
      <c r="G42" s="72"/>
      <c r="H42" s="72"/>
      <c r="I42" s="72"/>
      <c r="J42" s="72"/>
      <c r="K42" s="5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55" s="11" customFormat="1" ht="12.4" customHeight="1" x14ac:dyDescent="0.2">
      <c r="A43" s="68" t="s">
        <v>75</v>
      </c>
      <c r="B43" s="69" t="s">
        <v>62</v>
      </c>
      <c r="C43" s="72"/>
      <c r="D43" s="72"/>
      <c r="E43" s="72"/>
      <c r="F43" s="72"/>
      <c r="G43" s="72"/>
      <c r="H43" s="72"/>
      <c r="I43" s="72"/>
      <c r="J43" s="72"/>
      <c r="K43" s="5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</row>
    <row r="44" spans="1:55" s="11" customFormat="1" ht="12" customHeight="1" x14ac:dyDescent="0.2">
      <c r="A44" s="8"/>
      <c r="B44" s="14"/>
      <c r="C44" s="14"/>
      <c r="D44" s="14"/>
      <c r="E44" s="14"/>
      <c r="F44" s="14"/>
      <c r="G44" s="14"/>
      <c r="H44" s="14"/>
      <c r="I44" s="38"/>
      <c r="J44" s="14"/>
      <c r="K44" s="5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</row>
    <row r="45" spans="1:55" s="11" customFormat="1" ht="12" customHeight="1" x14ac:dyDescent="0.2">
      <c r="A45" s="8"/>
      <c r="B45" s="14"/>
      <c r="C45" s="14"/>
      <c r="D45" s="14"/>
      <c r="E45" s="14"/>
      <c r="F45" s="14"/>
      <c r="G45" s="14"/>
      <c r="H45" s="14"/>
      <c r="I45" s="14"/>
      <c r="J45" s="14"/>
      <c r="K45" s="5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</row>
    <row r="46" spans="1:55" s="11" customFormat="1" ht="12" customHeight="1" x14ac:dyDescent="0.2">
      <c r="A46" s="8"/>
      <c r="B46" s="14"/>
      <c r="C46" s="14"/>
      <c r="D46" s="14"/>
      <c r="E46" s="14"/>
      <c r="F46" s="14"/>
      <c r="G46" s="14"/>
      <c r="H46" s="14"/>
      <c r="I46" s="14"/>
      <c r="J46" s="14"/>
      <c r="K46" s="5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</row>
    <row r="47" spans="1:55" s="11" customFormat="1" ht="12" customHeight="1" x14ac:dyDescent="0.2">
      <c r="A47" s="8"/>
      <c r="B47" s="14"/>
      <c r="C47" s="14"/>
      <c r="D47" s="14"/>
      <c r="E47" s="14"/>
      <c r="F47" s="14"/>
      <c r="G47" s="14"/>
      <c r="H47" s="14"/>
      <c r="I47" s="14"/>
      <c r="J47" s="14"/>
      <c r="K47" s="5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</row>
    <row r="48" spans="1:55" s="11" customFormat="1" ht="12" customHeight="1" x14ac:dyDescent="0.2">
      <c r="A48" s="8"/>
      <c r="B48" s="14"/>
      <c r="C48" s="14"/>
      <c r="D48" s="14"/>
      <c r="E48" s="14"/>
      <c r="F48" s="14"/>
      <c r="G48" s="14"/>
      <c r="H48" s="14"/>
      <c r="I48" s="14"/>
      <c r="J48" s="14"/>
      <c r="K48" s="5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</row>
    <row r="49" spans="1:55" s="7" customFormat="1" ht="12" customHeight="1" x14ac:dyDescent="0.2">
      <c r="A49" s="19"/>
      <c r="B49" s="20"/>
      <c r="C49" s="20"/>
      <c r="D49" s="5"/>
      <c r="E49" s="5"/>
      <c r="F49" s="5"/>
      <c r="G49" s="5"/>
      <c r="H49" s="5"/>
      <c r="I49" s="5"/>
      <c r="J49" s="20"/>
      <c r="K49" s="6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</row>
    <row r="50" spans="1:55" s="7" customFormat="1" ht="12" customHeight="1" x14ac:dyDescent="0.2">
      <c r="A50" s="37"/>
      <c r="B50" s="20"/>
      <c r="C50" s="20"/>
      <c r="D50" s="5"/>
      <c r="E50" s="5"/>
      <c r="F50" s="5"/>
      <c r="G50" s="5"/>
      <c r="H50" s="5"/>
      <c r="I50" s="5"/>
      <c r="J50" s="20"/>
      <c r="K50" s="6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</row>
    <row r="51" spans="1:55" s="7" customFormat="1" ht="12" customHeight="1" x14ac:dyDescent="0.2">
      <c r="A51" s="37"/>
      <c r="B51" s="20"/>
      <c r="C51" s="20"/>
      <c r="D51" s="5"/>
      <c r="E51" s="20"/>
      <c r="F51" s="20"/>
      <c r="G51" s="20"/>
      <c r="H51" s="5"/>
      <c r="I51" s="20"/>
      <c r="J51" s="20"/>
      <c r="K51" s="6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55" s="7" customFormat="1" ht="12" customHeight="1" x14ac:dyDescent="0.2">
      <c r="A52" s="19"/>
      <c r="B52" s="29"/>
      <c r="C52" s="29"/>
      <c r="D52" s="5"/>
      <c r="E52" s="20"/>
      <c r="F52" s="20"/>
      <c r="G52" s="20"/>
      <c r="H52" s="31"/>
      <c r="I52" s="25"/>
      <c r="J52" s="20"/>
      <c r="K52" s="6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</row>
    <row r="53" spans="1:55" x14ac:dyDescent="0.2">
      <c r="A53" s="1"/>
      <c r="E53" s="15"/>
      <c r="F53" s="15"/>
      <c r="G53" s="15"/>
      <c r="H53" s="33"/>
      <c r="I53" s="16"/>
    </row>
    <row r="54" spans="1:55" x14ac:dyDescent="0.2">
      <c r="A54" s="1"/>
      <c r="E54" s="15"/>
      <c r="F54" s="15"/>
      <c r="G54" s="15"/>
      <c r="H54" s="28"/>
      <c r="I54" s="16"/>
    </row>
    <row r="55" spans="1:55" x14ac:dyDescent="0.2">
      <c r="A55" s="1"/>
      <c r="H55" s="2"/>
      <c r="I55" s="3"/>
    </row>
    <row r="56" spans="1:55" x14ac:dyDescent="0.2">
      <c r="I56" s="3"/>
    </row>
    <row r="57" spans="1:55" x14ac:dyDescent="0.2">
      <c r="E57" s="15"/>
      <c r="F57" s="15"/>
      <c r="G57" s="15"/>
      <c r="I57" s="1"/>
    </row>
    <row r="58" spans="1:55" x14ac:dyDescent="0.2">
      <c r="A58" s="1"/>
      <c r="E58" s="18"/>
      <c r="F58" s="18"/>
      <c r="G58" s="18"/>
      <c r="I58" s="15"/>
    </row>
    <row r="59" spans="1:55" s="34" customFormat="1" x14ac:dyDescent="0.2">
      <c r="A59"/>
      <c r="B59"/>
      <c r="C59"/>
      <c r="D59" s="36"/>
      <c r="E59" s="18"/>
      <c r="F59" s="18"/>
      <c r="G59" s="18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4" customFormat="1" x14ac:dyDescent="0.2">
      <c r="A60"/>
      <c r="B60"/>
      <c r="C60"/>
      <c r="D60" s="36"/>
      <c r="E60" s="18"/>
      <c r="F60" s="18"/>
      <c r="G60" s="18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4" customFormat="1" x14ac:dyDescent="0.2">
      <c r="A61"/>
      <c r="B61"/>
      <c r="C61"/>
      <c r="D61" s="36"/>
      <c r="E61" s="18"/>
      <c r="F61" s="18"/>
      <c r="G61" s="18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4" customFormat="1" x14ac:dyDescent="0.2">
      <c r="A62"/>
      <c r="B62"/>
      <c r="C62"/>
      <c r="D62" s="36"/>
      <c r="E62" s="18"/>
      <c r="F62" s="18"/>
      <c r="G62" s="18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4" customFormat="1" x14ac:dyDescent="0.2">
      <c r="A63"/>
      <c r="B63"/>
      <c r="C63"/>
      <c r="D63" s="36"/>
      <c r="E63" s="16"/>
      <c r="F63" s="16"/>
      <c r="G63" s="16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</sheetData>
  <mergeCells count="2">
    <mergeCell ref="I6:J6"/>
    <mergeCell ref="A1:J1"/>
  </mergeCells>
  <printOptions horizontalCentered="1"/>
  <pageMargins left="0.78740157480314965" right="0.78740157480314965" top="0.59055118110236227" bottom="0.59055118110236227" header="0.19685039370078741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Třešňák Petr (MHMP, SVM)</dc:creator>
  <cp:lastModifiedBy>Kotalíková Alena ()</cp:lastModifiedBy>
  <cp:lastPrinted>2021-04-26T09:28:53Z</cp:lastPrinted>
  <dcterms:created xsi:type="dcterms:W3CDTF">1997-01-22T06:32:01Z</dcterms:created>
  <dcterms:modified xsi:type="dcterms:W3CDTF">2021-06-17T19:06:48Z</dcterms:modified>
</cp:coreProperties>
</file>