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mag.mepnet.cz\UserHome\CHR\m000xz008694\Documents\Bezdomovectví - dotace\Bezdomovectví dotace 2023\Schválené usnesení - příprava smluv\"/>
    </mc:Choice>
  </mc:AlternateContent>
  <xr:revisionPtr revIDLastSave="0" documentId="8_{972F6F14-8BF7-4DB8-ADA9-0A97D82E532F}" xr6:coauthVersionLast="46" xr6:coauthVersionMax="46" xr10:uidLastSave="{00000000-0000-0000-0000-000000000000}"/>
  <bookViews>
    <workbookView xWindow="3120" yWindow="3120" windowWidth="21600" windowHeight="11385" xr2:uid="{00000000-000D-0000-FFFF-FFFF00000000}"/>
  </bookViews>
  <sheets>
    <sheet name="Bezdomovectví" sheetId="2" r:id="rId1"/>
  </sheets>
  <definedNames>
    <definedName name="_xlnm._FilterDatabase" localSheetId="0" hidden="1">Bezdomovectví!$A$4:$H$16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2" l="1"/>
  <c r="J16" i="2"/>
  <c r="J12" i="2"/>
  <c r="J9" i="2"/>
  <c r="J13" i="2" l="1"/>
  <c r="J6" i="2"/>
  <c r="J11" i="2"/>
  <c r="H10" i="2"/>
  <c r="I10" i="2" s="1"/>
  <c r="J10" i="2"/>
  <c r="H13" i="2"/>
  <c r="I13" i="2" s="1"/>
  <c r="J7" i="2"/>
  <c r="J8" i="2"/>
  <c r="J15" i="2"/>
  <c r="H7" i="2"/>
  <c r="I7" i="2" s="1"/>
  <c r="H8" i="2"/>
  <c r="I8" i="2" s="1"/>
  <c r="H9" i="2"/>
  <c r="I9" i="2" s="1"/>
  <c r="H15" i="2"/>
  <c r="I15" i="2" s="1"/>
  <c r="H11" i="2"/>
  <c r="I11" i="2" s="1"/>
  <c r="H12" i="2"/>
  <c r="I12" i="2" s="1"/>
  <c r="H6" i="2"/>
  <c r="I6" i="2" s="1"/>
</calcChain>
</file>

<file path=xl/sharedStrings.xml><?xml version="1.0" encoding="utf-8"?>
<sst xmlns="http://schemas.openxmlformats.org/spreadsheetml/2006/main" count="60" uniqueCount="58">
  <si>
    <t>Název projektu</t>
  </si>
  <si>
    <t>Realizátor</t>
  </si>
  <si>
    <t>Stručný obsah projektu</t>
  </si>
  <si>
    <t>Praha 6</t>
  </si>
  <si>
    <t>Podpora začleňování lidí bez domova do pracovního procesu</t>
  </si>
  <si>
    <t>Praha 1</t>
  </si>
  <si>
    <t>Zajišťování práce pro osoby bez přístřeší na území MČ Praha 1</t>
  </si>
  <si>
    <t>Praha 12</t>
  </si>
  <si>
    <t>Praha 4</t>
  </si>
  <si>
    <t>Praha 7</t>
  </si>
  <si>
    <t>Praha 10</t>
  </si>
  <si>
    <t>Podpora stabilního bydlení osob bez přístřeší</t>
  </si>
  <si>
    <t>MČ Praha 10</t>
  </si>
  <si>
    <t>Podporované zaměstnávání osob bez domova na území MČ Praha 12 ve spolupráci s projektem Drop In - Tvoje šance</t>
  </si>
  <si>
    <t>Praha 14</t>
  </si>
  <si>
    <t>Zajištění pracovní terapie lidí bez domova formou pravidelného úklidu</t>
  </si>
  <si>
    <t>Komplexní přístup k řešení bezdomovectví a sociálního vyloučení v Praze 7</t>
  </si>
  <si>
    <t>Praha 20</t>
  </si>
  <si>
    <t>Praha 20 pomáhá osobám bez domova, osoby bez domova pomáhají Praze 20</t>
  </si>
  <si>
    <t>MČ Praha 20, ÚMČ, Odbor místního hospodářství ve spolupráci s Odborem sociálních věcí a školství</t>
  </si>
  <si>
    <t>Zaměstnávání osob bez přístřeší ubytovaných na území MČ Praha 9</t>
  </si>
  <si>
    <t>Praha 9</t>
  </si>
  <si>
    <t>MČ Praha 9</t>
  </si>
  <si>
    <t>NADĚJE</t>
  </si>
  <si>
    <t>Jedná se o úklidové práce veřejných prostranství se záměrem pomoci lidem bez domova s osvojováním pracovních návyků za účelem získání kompetencí a udržení práce do budoucna. V rámci projektu bude koordinátor Naděje zajišťovat oslovení klientů, koordinaci, dodržování pracovních zásad a vštěpování pracovních návyků. Odměna je vyplácena na místě v hotovosti. Časový harmonogram je červen-prosinec 2023.</t>
  </si>
  <si>
    <t>NADĚJE; K srdci klíč, o.p.s.</t>
  </si>
  <si>
    <t>Jedná se o úklidové práce veřejných prostranství, které zajišťují klienti realizátorů. Cílem projektu je vytvoření základních podmínek pro reintegraci, tzn. obnova pracovních návyků. Projekt umožňuje získat finanční příspěvek na uhrazení správních poplatků, nákladů na výpis z trestního rejstříku, potravinářské průkazy a jízdné do místa trvalého pobytu. Rozsah a četnost úklidů ve vytipovaných lokalitách je stanovena u každé organizace ve smlouvě s organizátory. Finanční příspěvek je primárně cílen na úhrady poplatků při žádostech o osobní doklady, potravinářské průkazy, náklady na výpis z rejstříku trestů. Časový harmonogram je březen-listopad 2023 (do vyčerpání dotace, zhruba do listopadu).</t>
  </si>
  <si>
    <t>MČ Praha 7 ve spolupráci se 7U s.r.o. (městská firma), Asociace Streetwork a CSSP.</t>
  </si>
  <si>
    <t>Projekt navazuje na aktivity uskutečňované od roku 2018. V roce 2023 by se mělo jednat o zaměstnávání osob bez domova / ohrožené sociálním vyloučením v městské firmě 7U (krátkodobé pozice na DPP/DPČ i 8 HPP). V roce 2023 dojde k pokračování ve spolupráci, a ještě většímu propojení s CSSP (zapojení osob bez domova do revitalizace Vltavské a dalších ploch na břehu Vltavy), dalšímu rozšíření podpořených pracovních příležitostí (kromě vytvoření pracovních příležitostí v úklidu je snaha o rozšíření nabídky o jiné druhy práce, vytvoření pracovních míst v projektu Re-Start Shop – prodej zboží) a založení místní sítě pro zaměstnávání a integraci osob bez domova a koordinaci přes aplikaci CaseMan. Projekt počítá s pozicí koordinátora pracovní čety v městské firmě 7U a s pozicí manažerky projektu na úřadě MČ Praha 7. Sociální podpora je zajištěna ze strany ÚMČ P7 i dalších realizátorů, kde je navázána úzká spolupráce mezi manažerkou projektu, která je pracovnicí v sociálních službách na odboru pro sociální začleňování a všemi participujícími institucemi. Cílem je vytváření podpůrných nástrojů a kontaktů k posílení koordinační role MČ ve vztahu k osobám v nepříznivé sociální situaci spojené s bydlením a zaměstnáváním. Dochází k postupnému řešení problémů a k úspěšné integraci do společnosti. Harmonogram realizace je leden-prosince 2023.</t>
  </si>
  <si>
    <t>MČ Praha 9 v rámci začleňování osob bez přístřeší jim pronajímá 28 stavebních buněk, chatku a karavan, za symbolickou korunu a s tím jsou spojena pravidla, kdy tyto osoby mají zajišťovat pořádek v okolí objektů a přilehlého území. MČ Praha 9 s těmito osobami dále pracuje pro vytvoření možností uplatnění se na trhu práce. MČ jim umožní stálý příjem formou DPČ. MČ Praha 9 má v současné době 8 takto zaměstnaných osob. Smlouva se uzavírá na rok, výše výdělku většinou odpovídá minimální mzdě. Harmonogram realizace je leden-prosince 2023.</t>
  </si>
  <si>
    <t>Bytová politika MČ Praha 10 se zaměřuje na nejzranitelnější skupiny obyvatel (systém sociálního bydlení hodnotí potřebnost a do standardních bytů se dostávají rodiny i jednotlivci v bytové nouzi s kumulací závažných sociálních problémů). Domácnostem, které potřebují podporu, zajišťuje MČ potřebnou sociální práci přes spolupracující organizace. MČ se tomuto systému postupně přizpůsobuje a hledá cesty, jak snížit náklady spojené se stěhováním. Součástí poskytnutí bytové jednotky MČ je nejen podpora ze strany sociálního pracovníka ÚMČ Praha 10, ale zejm. ze strany organizace, která se podporou v bytech zabývá. Smyslem projektu je podpora stabilního bydlení osob bez přístřeší zejména zajištěním potřebného vybavení (základního vybavení bytové jednotky, např. lednice, povlečení, stůl) a to po využití sociálních dávek. V roce 2023 MČ Praha 10 plánuje základním vybavením podpořit maximálně 20 klientů v bytech, a to maximální částkou 10 tis. Kč (vč. souvisejících služeb – doprava, montáž). Ve výjimečných případech může být částka vyšší. Časový harmonogram projektu je leden-prosince 2023.</t>
  </si>
  <si>
    <t>Středisko prevence a léčby drogových závislostí Drop - In o.p.s. ve spolupráci s MČ P12</t>
  </si>
  <si>
    <t>Jedná se o plynulé navázání (s udržením kontinuity) na předchozí úspěšný projekt. Do projektu je zapojeno 10 klientů, kteří vykonávají pomocné práce spočívající zejm. v úklidu a zvelebení veřejného prostranství. U klientů, kteří v projektů dlouhodobě setrvají se podařilo zvýšit pracovní návyky a u většiny došlo k navázání na potřebná oddělení ÚP (např. evidence uchazečů o zaměstnání, dávky HN). Ze zkušeností je třeba u klientů dohled Pracovního terapeuta – ergoterapeuta, který je prostředníkem mezi klienta a zadavatelem práce, a jehož rolí je kontrola docházky, motivace k práci, předcházení konfliktů. Organizace Drop In zajišťuje odbornou sociální práci a dohled a také sociální servis spočívající v individuálním poradenství. Dále probíhá spolupráce při zadávání zakázek (práce na veřejných prostranstvích – úklidové práce, údržba zeleně, kultivace areálů PO) s odborem životního prostředí, odborem dopravy, odborem správy úřadu, SBO Praha – Modřany, školskými zařízeními, MČ Praha – Libuš apod. Uchazeči jsou vytipováni a dále vyhledáváni sociálními pracovníky NADĚJE v rámci terénní služby a kurátory pro dospělé ÚMČ Praha 12. V rámci projektu se počítá s 10 klienty, 16 hod. týdně, mzda 120 Kč/hod. formou DPP (60 Kč z dotace MHMP a 60 Kč z rozpočtu MČ). 
Časový harmonogram projektu je leden-prosince 2023.</t>
  </si>
  <si>
    <t>Práce sociálního podniku je zaměřena na údržbu veřejného prostranství a majetku MČ P14. V rámci tomto projektu bude nabídnuta možnost zaměstnání a práce lidem bez domova, kteří jsou v kontaktu se sociálními pracovníky ÚMČ a se spolupracujícími soc. službami. Zájemci mohou spolupracovat na řešení nepříznivé situace se sociálními pracovníky / kurátory MČ a terénních programů působících na území MČ. Vytipovaným klientům je nabídnuta možnost práce. V rámci projektu se jedná o práce dvojího druhu: krátkodobé brigády (DPP) a prohlubování dovedností a návyků v rámci tzv. zácvikových míst DPČ/pracovní smlouva) s dlouhodobou spoluprací. Odměňování je v režimu úkolové mzdy, přibližně 1.000,- Kč/den (příspěvek z grantu bude 500,- Kč). V projektu se počítá se zapojením nejméně 20 sob v průběhu jednoho roku, které odpracují 756 dnů. Účastníci projektu mohou využít podporu ve formě koučinku (podpora, motivace, poradenství). Podporu a koordinaci práce zajišťuje osoba mistra. 
Časový harmonogram projektu je leden-prosince 2023 (harmonogram 12 měsíců od momentu přiznání dotace).</t>
  </si>
  <si>
    <t>Technické služby Prahy 14 SP, s.r.o. (sociální podnik)</t>
  </si>
  <si>
    <t>Jedná se o pokračování projektu z roku 2021 cíleného na zaměstnávání osob bez domova se zaměřením na soustavnější edukačně-podpůrný program, který je realizovaný sociálními pracovníky MČ nad rámec běžné pracovní náplně. Cílem projektu je formativně působit na osoby z cílové skupiny, motivovat ke změně životního stylu a umožnit jim získání pracovních dovedností. V rámci projektu bude zaměstnáno 5 osob denně (DPP, DPČ). Práce se zaměřují na údržbu obce (pletí záhonů, sběr odpadků apod.). Výstupem projektu je získání pracovních dovedností osob bez domova, úklid MČ a změna postoje obyvatel MČ k osobám z cílové skupiny.
Časový harmonogram projektu je leden-prosince 2023.</t>
  </si>
  <si>
    <t xml:space="preserve">Požadovaná podpora     </t>
  </si>
  <si>
    <t xml:space="preserve">Náklady celkem   </t>
  </si>
  <si>
    <t xml:space="preserve">Výše spoluúčasti MČ                     (v %)                 </t>
  </si>
  <si>
    <t>IČO</t>
  </si>
  <si>
    <t>00063410</t>
  </si>
  <si>
    <t>00063584</t>
  </si>
  <si>
    <t>00063703</t>
  </si>
  <si>
    <t>00063754</t>
  </si>
  <si>
    <t>00063894</t>
  </si>
  <si>
    <t>00063941</t>
  </si>
  <si>
    <t>00231151</t>
  </si>
  <si>
    <t>00231312</t>
  </si>
  <si>
    <t>00240192</t>
  </si>
  <si>
    <t>Žadatel Městská část</t>
  </si>
  <si>
    <t xml:space="preserve">Výše spoluúčasti MČ                  (v Kč) </t>
  </si>
  <si>
    <t>Návrh výše  podpory po zaokrouhlení                 (v Kč)</t>
  </si>
  <si>
    <t>Program podpory aktivit městských částí hl. m. Prahy v oblasti pomoci lidem bez domova na lokální úrovni pro rok 2023 - Opatření č. 2</t>
  </si>
  <si>
    <t>Jedná se o dlouhodobý projekt zapojení osob bez domova do úklidu veřejných prostor na Praze 1 (zejména Vrchlického sady). V případě přidělení dotace by úklidové práce probíhaly v pracovních dnech ve třech 2hodinových cyklech (9:00-11:00, 12:00-14:00, 14:30-16:30), v každé 2hodinové směně by pracovaly 4 osoby. Projekt slouží jako pracovní terapie. V projektu osoby bez přístřeší získají možnost výdělku na DPP ve výši 120,- Kč/hod. (výplata v hotovosti). Časový harmonogram je leden-prosinec 2023.</t>
  </si>
  <si>
    <t xml:space="preserve">a) Zaměstnávání osob bez domova </t>
  </si>
  <si>
    <t xml:space="preserve">b) Bydlení a ubytování osob bez domova </t>
  </si>
  <si>
    <t xml:space="preserve">Opatření č. 2 - celkem </t>
  </si>
  <si>
    <t>Příloha č. 2 k usnesení Zastupitelstva HMP č. 1/152 ze dne 16. 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</si>
</sst>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Kč&quot;"/>
  </numFmts>
  <fonts count="27" x14ac:knownFonts="1">
    <font>
      <sz val="11"/>
      <color theme="1"/>
      <name val="Calibri"/>
      <family val="2"/>
      <charset val="238"/>
      <scheme val="minor"/>
    </font>
    <font>
      <sz val="9"/>
      <color theme="1"/>
      <name val="Arial"/>
      <family val="2"/>
      <charset val="238"/>
    </font>
    <font>
      <b/>
      <sz val="9"/>
      <color theme="1"/>
      <name val="Arial"/>
      <family val="2"/>
      <charset val="238"/>
    </font>
    <font>
      <sz val="11"/>
      <name val="Calibri"/>
      <family val="2"/>
      <charset val="238"/>
      <scheme val="minor"/>
    </font>
    <font>
      <b/>
      <sz val="11"/>
      <color theme="1"/>
      <name val="Calibri"/>
      <family val="2"/>
      <charset val="238"/>
      <scheme val="minor"/>
    </font>
    <font>
      <i/>
      <sz val="11"/>
      <color theme="1"/>
      <name val="Calibri"/>
      <family val="2"/>
      <charset val="238"/>
      <scheme val="minor"/>
    </font>
    <font>
      <b/>
      <sz val="11"/>
      <color rgb="FF000000"/>
      <name val="Calibri"/>
      <family val="2"/>
      <charset val="238"/>
      <scheme val="minor"/>
    </font>
    <font>
      <b/>
      <sz val="11"/>
      <name val="Calibri"/>
      <family val="2"/>
      <charset val="238"/>
      <scheme val="minor"/>
    </font>
    <font>
      <sz val="11"/>
      <color theme="1"/>
      <name val="Calibri"/>
      <family val="2"/>
      <charset val="238"/>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1"/>
      <color theme="1"/>
      <name val="Calibri"/>
      <family val="2"/>
      <scheme val="minor"/>
    </font>
    <font>
      <sz val="11"/>
      <color rgb="FF9C6500"/>
      <name val="Calibri"/>
      <family val="2"/>
      <charset val="238"/>
      <scheme val="minor"/>
    </font>
    <font>
      <i/>
      <u/>
      <sz val="12"/>
      <color theme="1"/>
      <name val="Times New Roman"/>
      <family val="1"/>
      <charset val="238"/>
    </font>
    <font>
      <sz val="12"/>
      <color theme="1"/>
      <name val="Times New Roman"/>
      <family val="1"/>
      <charset val="238"/>
    </font>
  </fonts>
  <fills count="35">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7" borderId="5" applyNumberFormat="0" applyAlignment="0" applyProtection="0"/>
    <xf numFmtId="0" fontId="16" fillId="8" borderId="6" applyNumberFormat="0" applyAlignment="0" applyProtection="0"/>
    <xf numFmtId="0" fontId="17" fillId="8" borderId="5" applyNumberFormat="0" applyAlignment="0" applyProtection="0"/>
    <xf numFmtId="0" fontId="18" fillId="0" borderId="7" applyNumberFormat="0" applyFill="0" applyAlignment="0" applyProtection="0"/>
    <xf numFmtId="0" fontId="19" fillId="9"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0" borderId="10" applyNumberFormat="0" applyFill="0" applyAlignment="0" applyProtection="0"/>
    <xf numFmtId="0" fontId="22"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2"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2"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2"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2"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2"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3" fillId="0" borderId="0"/>
    <xf numFmtId="0" fontId="8" fillId="0" borderId="0"/>
    <xf numFmtId="0" fontId="24" fillId="6" borderId="0" applyNumberFormat="0" applyBorder="0" applyAlignment="0" applyProtection="0"/>
    <xf numFmtId="0" fontId="8" fillId="10" borderId="9" applyNumberFormat="0" applyFont="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cellStyleXfs>
  <cellXfs count="29">
    <xf numFmtId="0" fontId="0" fillId="0" borderId="0" xfId="0"/>
    <xf numFmtId="0" fontId="1" fillId="0" borderId="0" xfId="0" applyFont="1"/>
    <xf numFmtId="0" fontId="2" fillId="0" borderId="0" xfId="0" applyFont="1"/>
    <xf numFmtId="0" fontId="3" fillId="0" borderId="0" xfId="0" applyFont="1"/>
    <xf numFmtId="165" fontId="3" fillId="0" borderId="1" xfId="0" applyNumberFormat="1" applyFont="1" applyBorder="1" applyAlignment="1">
      <alignment horizontal="center" vertical="center"/>
    </xf>
    <xf numFmtId="3" fontId="0" fillId="0" borderId="1" xfId="0" applyNumberFormat="1" applyBorder="1" applyAlignment="1">
      <alignment horizontal="right" vertical="center" indent="1"/>
    </xf>
    <xf numFmtId="9" fontId="0" fillId="0" borderId="1" xfId="0" applyNumberFormat="1" applyBorder="1" applyAlignment="1">
      <alignment horizontal="center" vertical="center"/>
    </xf>
    <xf numFmtId="0" fontId="3" fillId="0" borderId="1" xfId="0" applyFont="1" applyBorder="1" applyAlignment="1">
      <alignment vertical="center" wrapText="1"/>
    </xf>
    <xf numFmtId="165" fontId="0" fillId="0" borderId="1" xfId="0" applyNumberFormat="1" applyBorder="1"/>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left" vertical="center" wrapText="1"/>
    </xf>
    <xf numFmtId="165" fontId="3"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3" borderId="1"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25" fillId="0" borderId="0" xfId="34" applyFont="1"/>
    <xf numFmtId="0" fontId="26" fillId="0" borderId="0" xfId="34" applyFont="1"/>
    <xf numFmtId="0" fontId="6" fillId="0" borderId="0" xfId="0" applyFont="1" applyAlignment="1">
      <alignment horizontal="center" vertical="center"/>
    </xf>
    <xf numFmtId="0" fontId="5" fillId="0" borderId="0" xfId="0" applyFont="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cellXfs>
  <cellStyles count="44">
    <cellStyle name="20 % – Zvýraznění 1" xfId="17" builtinId="30" customBuiltin="1"/>
    <cellStyle name="20 % – Zvýraznění 2" xfId="20" builtinId="34" customBuiltin="1"/>
    <cellStyle name="20 % – Zvýraznění 3" xfId="23" builtinId="38" customBuiltin="1"/>
    <cellStyle name="20 % – Zvýraznění 4" xfId="26" builtinId="42" customBuiltin="1"/>
    <cellStyle name="20 % – Zvýraznění 5" xfId="29" builtinId="46" customBuiltin="1"/>
    <cellStyle name="20 % – Zvýraznění 6" xfId="32" builtinId="50" customBuiltin="1"/>
    <cellStyle name="40 % – Zvýraznění 1" xfId="18" builtinId="31" customBuiltin="1"/>
    <cellStyle name="40 % – Zvýraznění 2" xfId="21" builtinId="35" customBuiltin="1"/>
    <cellStyle name="40 % – Zvýraznění 3" xfId="24" builtinId="39" customBuiltin="1"/>
    <cellStyle name="40 % – Zvýraznění 4" xfId="27" builtinId="43" customBuiltin="1"/>
    <cellStyle name="40 % – Zvýraznění 5" xfId="30" builtinId="47" customBuiltin="1"/>
    <cellStyle name="40 % – Zvýraznění 6" xfId="33" builtinId="51" customBuiltin="1"/>
    <cellStyle name="60 % – Zvýraznění 1 2" xfId="38" xr:uid="{1CCD89F9-C1EE-49E3-B970-31019E6EED29}"/>
    <cellStyle name="60 % – Zvýraznění 2 2" xfId="39" xr:uid="{6F55EABC-AF76-42F1-8762-7B301FF72578}"/>
    <cellStyle name="60 % – Zvýraznění 3 2" xfId="40" xr:uid="{E59D7CFD-45BB-45B5-B562-6883A43B9E43}"/>
    <cellStyle name="60 % – Zvýraznění 4 2" xfId="41" xr:uid="{6ADFCA66-84EA-4FC7-BED4-7C5BEC4794DC}"/>
    <cellStyle name="60 % – Zvýraznění 5 2" xfId="42" xr:uid="{3CC3A2FE-CAA6-4524-9C57-1DC8192147D1}"/>
    <cellStyle name="60 % – Zvýraznění 6 2" xfId="43" xr:uid="{CC8ECA4D-D8F8-4C1C-917C-2C0232D0FE13}"/>
    <cellStyle name="Celkem" xfId="15" builtinId="25" customBuiltin="1"/>
    <cellStyle name="Kontrolní buňka" xfId="12"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2" xfId="36" xr:uid="{390D76EE-89B2-4236-81A1-C4E366A13983}"/>
    <cellStyle name="Normální" xfId="0" builtinId="0"/>
    <cellStyle name="Normální 2" xfId="35" xr:uid="{24381826-FDF5-4245-ADE7-A1876E554109}"/>
    <cellStyle name="Normální 3" xfId="34" xr:uid="{04D3C523-1FCD-4852-9BC2-0215C1AB836A}"/>
    <cellStyle name="Poznámka 2" xfId="37" xr:uid="{90FDAD2F-F33F-4418-A182-5BEF41C2E284}"/>
    <cellStyle name="Propojená buňka" xfId="11" builtinId="24" customBuiltin="1"/>
    <cellStyle name="Správně" xfId="6" builtinId="26" customBuiltin="1"/>
    <cellStyle name="Špatně" xfId="7" builtinId="27" customBuiltin="1"/>
    <cellStyle name="Text upozornění" xfId="13" builtinId="11" customBuiltin="1"/>
    <cellStyle name="Vstup" xfId="8" builtinId="20" customBuiltin="1"/>
    <cellStyle name="Výpočet" xfId="10" builtinId="22" customBuiltin="1"/>
    <cellStyle name="Výstup" xfId="9" builtinId="21" customBuiltin="1"/>
    <cellStyle name="Vysvětlující text" xfId="14" builtinId="53" customBuiltin="1"/>
    <cellStyle name="Zvýraznění 1" xfId="16" builtinId="29" customBuiltin="1"/>
    <cellStyle name="Zvýraznění 2" xfId="19" builtinId="33" customBuiltin="1"/>
    <cellStyle name="Zvýraznění 3" xfId="22" builtinId="37" customBuiltin="1"/>
    <cellStyle name="Zvýraznění 4" xfId="25" builtinId="41" customBuiltin="1"/>
    <cellStyle name="Zvýraznění 5" xfId="28" builtinId="45" customBuiltin="1"/>
    <cellStyle name="Zvýraznění 6" xfId="31" builtinId="49"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tabSelected="1" zoomScaleNormal="100" workbookViewId="0">
      <selection activeCell="A2" sqref="A2:J2"/>
    </sheetView>
  </sheetViews>
  <sheetFormatPr defaultColWidth="8.85546875" defaultRowHeight="15" x14ac:dyDescent="0.25"/>
  <cols>
    <col min="1" max="1" width="8.5703125" style="1" customWidth="1"/>
    <col min="2" max="2" width="10.85546875" style="1" customWidth="1"/>
    <col min="3" max="3" width="19.5703125" style="2" customWidth="1"/>
    <col min="4" max="4" width="12.28515625" style="1" customWidth="1"/>
    <col min="5" max="5" width="78.28515625" style="1" customWidth="1"/>
    <col min="6" max="6" width="11.5703125" style="1" customWidth="1"/>
    <col min="7" max="7" width="11.7109375" style="1" customWidth="1"/>
    <col min="8" max="8" width="10.7109375" style="1" customWidth="1"/>
    <col min="9" max="9" width="10.85546875" style="1" customWidth="1"/>
    <col min="10" max="10" width="13" customWidth="1"/>
  </cols>
  <sheetData>
    <row r="1" spans="1:10" ht="15.75" x14ac:dyDescent="0.25">
      <c r="A1" s="19" t="s">
        <v>57</v>
      </c>
      <c r="B1" s="20"/>
      <c r="C1" s="20"/>
      <c r="D1" s="20"/>
      <c r="E1" s="20"/>
      <c r="F1" s="20"/>
      <c r="G1" s="20"/>
      <c r="H1" s="20"/>
      <c r="I1" s="20"/>
      <c r="J1" s="20"/>
    </row>
    <row r="2" spans="1:10" ht="22.5" customHeight="1" x14ac:dyDescent="0.25">
      <c r="A2" s="22"/>
      <c r="B2" s="22"/>
      <c r="C2" s="22"/>
      <c r="D2" s="22"/>
      <c r="E2" s="22"/>
      <c r="F2" s="22"/>
      <c r="G2" s="22"/>
      <c r="H2" s="22"/>
      <c r="I2" s="22"/>
      <c r="J2" s="22"/>
    </row>
    <row r="3" spans="1:10" ht="38.25" customHeight="1" x14ac:dyDescent="0.25">
      <c r="A3" s="21" t="s">
        <v>52</v>
      </c>
      <c r="B3" s="21"/>
      <c r="C3" s="21"/>
      <c r="D3" s="21"/>
      <c r="E3" s="21"/>
      <c r="F3" s="21"/>
      <c r="G3" s="21"/>
      <c r="H3" s="21"/>
      <c r="I3" s="21"/>
      <c r="J3" s="21"/>
    </row>
    <row r="4" spans="1:10" ht="104.25" customHeight="1" x14ac:dyDescent="0.25">
      <c r="A4" s="9" t="s">
        <v>49</v>
      </c>
      <c r="B4" s="9" t="s">
        <v>39</v>
      </c>
      <c r="C4" s="9" t="s">
        <v>0</v>
      </c>
      <c r="D4" s="9" t="s">
        <v>1</v>
      </c>
      <c r="E4" s="9" t="s">
        <v>2</v>
      </c>
      <c r="F4" s="10" t="s">
        <v>37</v>
      </c>
      <c r="G4" s="10" t="s">
        <v>36</v>
      </c>
      <c r="H4" s="10" t="s">
        <v>50</v>
      </c>
      <c r="I4" s="10" t="s">
        <v>38</v>
      </c>
      <c r="J4" s="9" t="s">
        <v>51</v>
      </c>
    </row>
    <row r="5" spans="1:10" x14ac:dyDescent="0.25">
      <c r="A5" s="23" t="s">
        <v>54</v>
      </c>
      <c r="B5" s="24"/>
      <c r="C5" s="24"/>
      <c r="D5" s="24"/>
      <c r="E5" s="24"/>
      <c r="F5" s="24"/>
      <c r="G5" s="24"/>
      <c r="H5" s="24"/>
      <c r="I5" s="24"/>
      <c r="J5" s="25"/>
    </row>
    <row r="6" spans="1:10" ht="105" x14ac:dyDescent="0.25">
      <c r="A6" s="11" t="s">
        <v>5</v>
      </c>
      <c r="B6" s="18" t="s">
        <v>40</v>
      </c>
      <c r="C6" s="7" t="s">
        <v>6</v>
      </c>
      <c r="D6" s="12" t="s">
        <v>23</v>
      </c>
      <c r="E6" s="13" t="s">
        <v>53</v>
      </c>
      <c r="F6" s="4">
        <v>1273310</v>
      </c>
      <c r="G6" s="4">
        <v>843000</v>
      </c>
      <c r="H6" s="5">
        <f t="shared" ref="H6:H13" si="0">F6-G6</f>
        <v>430310</v>
      </c>
      <c r="I6" s="6">
        <f>H6/F6</f>
        <v>0.33794598330335895</v>
      </c>
      <c r="J6" s="16">
        <f>FLOOR(G6,1000)</f>
        <v>843000</v>
      </c>
    </row>
    <row r="7" spans="1:10" s="3" customFormat="1" ht="90" x14ac:dyDescent="0.25">
      <c r="A7" s="11" t="s">
        <v>8</v>
      </c>
      <c r="B7" s="18" t="s">
        <v>41</v>
      </c>
      <c r="C7" s="7" t="s">
        <v>15</v>
      </c>
      <c r="D7" s="12" t="s">
        <v>23</v>
      </c>
      <c r="E7" s="13" t="s">
        <v>24</v>
      </c>
      <c r="F7" s="4">
        <v>250000</v>
      </c>
      <c r="G7" s="14">
        <v>125000</v>
      </c>
      <c r="H7" s="5">
        <f t="shared" si="0"/>
        <v>125000</v>
      </c>
      <c r="I7" s="6">
        <f t="shared" ref="I7:I13" si="1">H7/F7</f>
        <v>0.5</v>
      </c>
      <c r="J7" s="16">
        <f t="shared" ref="J7:J10" si="2">FLOOR(G7,1000)</f>
        <v>125000</v>
      </c>
    </row>
    <row r="8" spans="1:10" s="3" customFormat="1" ht="135" x14ac:dyDescent="0.25">
      <c r="A8" s="11" t="s">
        <v>3</v>
      </c>
      <c r="B8" s="18" t="s">
        <v>42</v>
      </c>
      <c r="C8" s="7" t="s">
        <v>4</v>
      </c>
      <c r="D8" s="12" t="s">
        <v>25</v>
      </c>
      <c r="E8" s="13" t="s">
        <v>26</v>
      </c>
      <c r="F8" s="4">
        <v>900000</v>
      </c>
      <c r="G8" s="4">
        <v>450000</v>
      </c>
      <c r="H8" s="5">
        <f t="shared" si="0"/>
        <v>450000</v>
      </c>
      <c r="I8" s="6">
        <f t="shared" si="1"/>
        <v>0.5</v>
      </c>
      <c r="J8" s="16">
        <f t="shared" si="2"/>
        <v>450000</v>
      </c>
    </row>
    <row r="9" spans="1:10" s="3" customFormat="1" ht="255" x14ac:dyDescent="0.25">
      <c r="A9" s="11" t="s">
        <v>9</v>
      </c>
      <c r="B9" s="18" t="s">
        <v>43</v>
      </c>
      <c r="C9" s="7" t="s">
        <v>16</v>
      </c>
      <c r="D9" s="12" t="s">
        <v>27</v>
      </c>
      <c r="E9" s="13" t="s">
        <v>28</v>
      </c>
      <c r="F9" s="4">
        <v>6000001</v>
      </c>
      <c r="G9" s="4">
        <v>3000000</v>
      </c>
      <c r="H9" s="5">
        <f t="shared" si="0"/>
        <v>3000001</v>
      </c>
      <c r="I9" s="6">
        <f t="shared" si="1"/>
        <v>0.50000008333331947</v>
      </c>
      <c r="J9" s="17">
        <f>FLOOR(G9-14545.5, 1000)</f>
        <v>2985000</v>
      </c>
    </row>
    <row r="10" spans="1:10" s="3" customFormat="1" ht="105" x14ac:dyDescent="0.25">
      <c r="A10" s="11" t="s">
        <v>21</v>
      </c>
      <c r="B10" s="18" t="s">
        <v>44</v>
      </c>
      <c r="C10" s="7" t="s">
        <v>20</v>
      </c>
      <c r="D10" s="12" t="s">
        <v>22</v>
      </c>
      <c r="E10" s="13" t="s">
        <v>29</v>
      </c>
      <c r="F10" s="4">
        <v>1002408</v>
      </c>
      <c r="G10" s="4">
        <v>501204</v>
      </c>
      <c r="H10" s="5">
        <f t="shared" si="0"/>
        <v>501204</v>
      </c>
      <c r="I10" s="6">
        <f t="shared" si="1"/>
        <v>0.5</v>
      </c>
      <c r="J10" s="16">
        <f t="shared" si="2"/>
        <v>501000</v>
      </c>
    </row>
    <row r="11" spans="1:10" s="3" customFormat="1" ht="255" x14ac:dyDescent="0.25">
      <c r="A11" s="11" t="s">
        <v>7</v>
      </c>
      <c r="B11" s="18" t="s">
        <v>46</v>
      </c>
      <c r="C11" s="7" t="s">
        <v>13</v>
      </c>
      <c r="D11" s="12" t="s">
        <v>31</v>
      </c>
      <c r="E11" s="13" t="s">
        <v>32</v>
      </c>
      <c r="F11" s="4">
        <v>2391600</v>
      </c>
      <c r="G11" s="4">
        <v>2032860</v>
      </c>
      <c r="H11" s="5">
        <f t="shared" si="0"/>
        <v>358740</v>
      </c>
      <c r="I11" s="6">
        <f t="shared" si="1"/>
        <v>0.15</v>
      </c>
      <c r="J11" s="17">
        <f>FLOOR(G11-25000,1000)</f>
        <v>2007000</v>
      </c>
    </row>
    <row r="12" spans="1:10" s="3" customFormat="1" ht="225" x14ac:dyDescent="0.25">
      <c r="A12" s="11" t="s">
        <v>14</v>
      </c>
      <c r="B12" s="18" t="s">
        <v>47</v>
      </c>
      <c r="C12" s="7" t="s">
        <v>4</v>
      </c>
      <c r="D12" s="12" t="s">
        <v>34</v>
      </c>
      <c r="E12" s="13" t="s">
        <v>33</v>
      </c>
      <c r="F12" s="4">
        <v>742000</v>
      </c>
      <c r="G12" s="4">
        <v>630000</v>
      </c>
      <c r="H12" s="5">
        <f t="shared" si="0"/>
        <v>112000</v>
      </c>
      <c r="I12" s="6">
        <f t="shared" si="1"/>
        <v>0.15094339622641509</v>
      </c>
      <c r="J12" s="16">
        <f>FLOOR(G12-15000,1000)</f>
        <v>615000</v>
      </c>
    </row>
    <row r="13" spans="1:10" s="3" customFormat="1" ht="150" x14ac:dyDescent="0.25">
      <c r="A13" s="11" t="s">
        <v>17</v>
      </c>
      <c r="B13" s="18" t="s">
        <v>48</v>
      </c>
      <c r="C13" s="7" t="s">
        <v>18</v>
      </c>
      <c r="D13" s="12" t="s">
        <v>19</v>
      </c>
      <c r="E13" s="13" t="s">
        <v>35</v>
      </c>
      <c r="F13" s="4">
        <v>683000</v>
      </c>
      <c r="G13" s="4">
        <v>573750</v>
      </c>
      <c r="H13" s="5">
        <f t="shared" si="0"/>
        <v>109250</v>
      </c>
      <c r="I13" s="6">
        <f t="shared" si="1"/>
        <v>0.15995607613469986</v>
      </c>
      <c r="J13" s="17">
        <f>FLOOR(G13-261750,1000)</f>
        <v>312000</v>
      </c>
    </row>
    <row r="14" spans="1:10" x14ac:dyDescent="0.25">
      <c r="A14" s="23" t="s">
        <v>55</v>
      </c>
      <c r="B14" s="24"/>
      <c r="C14" s="24"/>
      <c r="D14" s="24"/>
      <c r="E14" s="24"/>
      <c r="F14" s="24"/>
      <c r="G14" s="24"/>
      <c r="H14" s="24"/>
      <c r="I14" s="24"/>
      <c r="J14" s="25"/>
    </row>
    <row r="15" spans="1:10" s="3" customFormat="1" ht="210" x14ac:dyDescent="0.25">
      <c r="A15" s="11" t="s">
        <v>10</v>
      </c>
      <c r="B15" s="18" t="s">
        <v>45</v>
      </c>
      <c r="C15" s="7" t="s">
        <v>11</v>
      </c>
      <c r="D15" s="12" t="s">
        <v>12</v>
      </c>
      <c r="E15" s="13" t="s">
        <v>30</v>
      </c>
      <c r="F15" s="4">
        <v>150000</v>
      </c>
      <c r="G15" s="4">
        <v>127000</v>
      </c>
      <c r="H15" s="5">
        <f>F15-G15</f>
        <v>23000</v>
      </c>
      <c r="I15" s="6">
        <f>H15/F15</f>
        <v>0.15333333333333332</v>
      </c>
      <c r="J15" s="16">
        <f>FLOOR(G15,1000)</f>
        <v>127000</v>
      </c>
    </row>
    <row r="16" spans="1:10" s="3" customFormat="1" ht="58.5" customHeight="1" x14ac:dyDescent="0.25">
      <c r="A16" s="26" t="s">
        <v>56</v>
      </c>
      <c r="B16" s="27"/>
      <c r="C16" s="27"/>
      <c r="D16" s="27"/>
      <c r="E16" s="27"/>
      <c r="F16" s="28"/>
      <c r="G16" s="15">
        <f>SUM(G6:G15)</f>
        <v>8282814</v>
      </c>
      <c r="H16" s="8"/>
      <c r="I16" s="8"/>
      <c r="J16" s="16">
        <f>SUM(J6:J15)</f>
        <v>7965000</v>
      </c>
    </row>
  </sheetData>
  <mergeCells count="5">
    <mergeCell ref="A3:J3"/>
    <mergeCell ref="A2:J2"/>
    <mergeCell ref="A5:J5"/>
    <mergeCell ref="A14:J14"/>
    <mergeCell ref="A16:F16"/>
  </mergeCells>
  <pageMargins left="0.7" right="0.7" top="0.78740157499999996" bottom="0.78740157499999996" header="0.3" footer="0.3"/>
  <pageSetup paperSize="8"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Bezdomovectví</vt:lpstr>
    </vt:vector>
  </TitlesOfParts>
  <Company>MHMP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Radek</dc:creator>
  <cp:lastModifiedBy>Tůmová Kateřina (MHMP, SOV)</cp:lastModifiedBy>
  <cp:lastPrinted>2023-01-11T06:56:11Z</cp:lastPrinted>
  <dcterms:created xsi:type="dcterms:W3CDTF">2016-04-12T04:54:30Z</dcterms:created>
  <dcterms:modified xsi:type="dcterms:W3CDTF">2023-02-20T15:16:35Z</dcterms:modified>
</cp:coreProperties>
</file>