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5735\Desktop\JH_2016\Jiřina RP 2016\Granty\Granty 2022\"/>
    </mc:Choice>
  </mc:AlternateContent>
  <xr:revisionPtr revIDLastSave="0" documentId="8_{53BCA69E-8241-4D4D-8D55-929FD3ADB6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ad 200 tis. Kč" sheetId="5" r:id="rId1"/>
    <sheet name="List1" sheetId="6" r:id="rId2"/>
  </sheets>
  <definedNames>
    <definedName name="_xlnm._FilterDatabase" localSheetId="0" hidden="1">'nad 200 tis. Kč'!$A$3:$K$71</definedName>
    <definedName name="_xlnm.Print_Titles" localSheetId="0">'nad 200 tis. Kč'!$3:$3</definedName>
    <definedName name="_xlnm.Print_Area" localSheetId="0">'nad 200 tis. Kč'!$A$1:$L$69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9" i="5" l="1"/>
  <c r="J69" i="5" l="1"/>
  <c r="K57" i="5"/>
  <c r="K37" i="5"/>
  <c r="K31" i="5"/>
  <c r="K28" i="5"/>
  <c r="K14" i="5"/>
  <c r="K10" i="5"/>
  <c r="K7" i="5"/>
  <c r="K66" i="5" l="1"/>
  <c r="K51" i="5"/>
  <c r="K41" i="5"/>
  <c r="K23" i="5"/>
  <c r="K18" i="5"/>
</calcChain>
</file>

<file path=xl/sharedStrings.xml><?xml version="1.0" encoding="utf-8"?>
<sst xmlns="http://schemas.openxmlformats.org/spreadsheetml/2006/main" count="309" uniqueCount="173">
  <si>
    <t>Lata - programy pro mládež a rodinu, z.ú.</t>
  </si>
  <si>
    <t>děti závislích rodičů v péči SPOD, terapie, konzultace, provozní doba 42 h/týdně, 65 klientů</t>
  </si>
  <si>
    <t>návazné služby na služby dle zákona 108, asistovaná setkání, asis.styky</t>
  </si>
  <si>
    <t>mladiství žijící v nefunkčním prostředí, projekt zahrnuje akutní pomoc, možnost bydlení, vzdělání, zaměstnání apod, též doprovázení v dospělosti, celoročně nonstop 24h/denně</t>
  </si>
  <si>
    <t>ohrožené rodiny, doporučené SPOD, doprovázení, terapie apod., rozsah neurčen konkrétně na hodiny po-pátek</t>
  </si>
  <si>
    <t>Rodinné konference pro 2 rodiny (širší rodina, celkem 20 lidí)</t>
  </si>
  <si>
    <t>ÚV</t>
  </si>
  <si>
    <t>rodinné centrum Praha 5, provozní doba 48 h./týden</t>
  </si>
  <si>
    <t>Tři dny v týdnu, 40 klientů/rok</t>
  </si>
  <si>
    <t>poradenství 7 dní v týdnu, různé formy</t>
  </si>
  <si>
    <t xml:space="preserve">název organizace </t>
  </si>
  <si>
    <t>"Rodinné a komunitní centrum PALEČEK"</t>
  </si>
  <si>
    <t>Jdeme s rodinou</t>
  </si>
  <si>
    <t>Barevný svět dětí, z.s.</t>
  </si>
  <si>
    <t>Centrum LOCIKA, z.ú.</t>
  </si>
  <si>
    <t>Dům tří přání, z.ú.</t>
  </si>
  <si>
    <t>Program Pět P - dobrovolníci dětem, odborníci rodičům</t>
  </si>
  <si>
    <t>Letní dům, z.ú.</t>
  </si>
  <si>
    <t>Doma v rodině</t>
  </si>
  <si>
    <t>Pro Dialog, z.s.</t>
  </si>
  <si>
    <t>Podpora dialogu pro děti a rodiče z dysfunkčních rodin</t>
  </si>
  <si>
    <t>STŘEDISKO NÁHRADNÍ RODINNÉ PÉČE, spolek</t>
  </si>
  <si>
    <t>Adopční centrum</t>
  </si>
  <si>
    <t>Prevencí proti sociálnímu vyloučení rodin s dětmi</t>
  </si>
  <si>
    <t>J4-55</t>
  </si>
  <si>
    <t>J4-53</t>
  </si>
  <si>
    <t>J4-68</t>
  </si>
  <si>
    <t>J4-20/2</t>
  </si>
  <si>
    <t>J4-16/2</t>
  </si>
  <si>
    <t>J4-72</t>
  </si>
  <si>
    <t xml:space="preserve">Celkem </t>
  </si>
  <si>
    <t>J4-20/1</t>
  </si>
  <si>
    <t>J4-26/1</t>
  </si>
  <si>
    <t>J4-26/2</t>
  </si>
  <si>
    <t>J4-29</t>
  </si>
  <si>
    <t>Pexeso, z.s.</t>
  </si>
  <si>
    <t>J4-39/1</t>
  </si>
  <si>
    <t>J4-39/2</t>
  </si>
  <si>
    <t>J4-73</t>
  </si>
  <si>
    <t>J4-66/2</t>
  </si>
  <si>
    <t>J4-66/1</t>
  </si>
  <si>
    <t>Abeceda pro rodinu</t>
  </si>
  <si>
    <t>Projekt KÁMOŠ</t>
  </si>
  <si>
    <t>J4-70/1</t>
  </si>
  <si>
    <t>Cestou necestou, z.ú.</t>
  </si>
  <si>
    <t>Dítě v hlavní roli</t>
  </si>
  <si>
    <t>J4-12</t>
  </si>
  <si>
    <t>Dobrá rodina o.p.s.</t>
  </si>
  <si>
    <t>Kvalifikovaná podpora osvojitelským rodinám</t>
  </si>
  <si>
    <t>HESTIA - Centrum pro dobrovolnictví, z. ú.</t>
  </si>
  <si>
    <t>JAHODA, z.ú.</t>
  </si>
  <si>
    <t>J4-22</t>
  </si>
  <si>
    <t>Kulturní a rodinné centrum Barrandov, z.s.</t>
  </si>
  <si>
    <t>Ve dvou se to lépe táhne</t>
  </si>
  <si>
    <t>NOVÁ TROJKA, z.s.</t>
  </si>
  <si>
    <t>Rodinné a komunitní centrum Jablíčkov, z.s.</t>
  </si>
  <si>
    <t>J4-30</t>
  </si>
  <si>
    <t>Podpora aktivního života rodin s malými dětmi v Praze 10</t>
  </si>
  <si>
    <t>STŘEP - České centrum pro sanaci rodiny, z.ú.</t>
  </si>
  <si>
    <t>ŽÍT SPOLU o.p.s.</t>
  </si>
  <si>
    <t>Rodinné centrum (RC) U Motýlků pro rodinu</t>
  </si>
  <si>
    <t>J4-62</t>
  </si>
  <si>
    <t>Programy pro děti</t>
  </si>
  <si>
    <t>J4-70/2</t>
  </si>
  <si>
    <t>Celkem</t>
  </si>
  <si>
    <t>Centrum pro integraci cizinců, o.p.s.</t>
  </si>
  <si>
    <t>J4-84/2</t>
  </si>
  <si>
    <t>Pro nově příchozí rodiny</t>
  </si>
  <si>
    <t>J4-84/1</t>
  </si>
  <si>
    <t>Mentoringové dobrovolnictví CIC v rodinách migrantů</t>
  </si>
  <si>
    <t>J4-18/1</t>
  </si>
  <si>
    <t>J4-18/2</t>
  </si>
  <si>
    <t>PROGRAM KOMPAS</t>
  </si>
  <si>
    <t>Rodinné centrum Jahoda Albertov</t>
  </si>
  <si>
    <t>Klub K2, o.p.s.</t>
  </si>
  <si>
    <t>J4-25/1</t>
  </si>
  <si>
    <t>J4-25/2</t>
  </si>
  <si>
    <t>Rozvoj rodičovského centra - Rodinného centra Klubu K2 - akce na podporu rodiny</t>
  </si>
  <si>
    <t>Komunitní práce s rodinou</t>
  </si>
  <si>
    <t>J4-28</t>
  </si>
  <si>
    <t>Naděje pro děti úplňku, z.s.</t>
  </si>
  <si>
    <t>Homesharing</t>
  </si>
  <si>
    <t>J4-33</t>
  </si>
  <si>
    <t>Terapeutické centrum Modré dveře, z.ú.</t>
  </si>
  <si>
    <t>J4-82</t>
  </si>
  <si>
    <t>č. proj.</t>
  </si>
  <si>
    <t>název projektu</t>
  </si>
  <si>
    <t>jednotka</t>
  </si>
  <si>
    <t>úvazky</t>
  </si>
  <si>
    <t>cenová hladina</t>
  </si>
  <si>
    <t>požadavek/maximální návrh podpory</t>
  </si>
  <si>
    <t>Alfa Human Service, z.s.</t>
  </si>
  <si>
    <t>5. Podpora neformálně pečujících osob</t>
  </si>
  <si>
    <t>Alfa poradna - podpora dlouhodobě pečujících osob</t>
  </si>
  <si>
    <t>APERIO - Společnost pro zdravé rodičovství, z.s.</t>
  </si>
  <si>
    <t>J4-3/2</t>
  </si>
  <si>
    <t>J4-3/1</t>
  </si>
  <si>
    <t>Arcidiecézní charita Praha</t>
  </si>
  <si>
    <t>J4-5</t>
  </si>
  <si>
    <t>Diakonie ČCE - Středisko křesťanské pomoci v Praze</t>
  </si>
  <si>
    <t>Cesta změny rodiny</t>
  </si>
  <si>
    <t>J4-13/1</t>
  </si>
  <si>
    <t>Dobrovolníci v rodinách</t>
  </si>
  <si>
    <t>VYŠŠÍ RODINNÁ 2021</t>
  </si>
  <si>
    <t>Ústav sociálních služeb v Praze 4</t>
  </si>
  <si>
    <t>J4-101</t>
  </si>
  <si>
    <t>Centrum pro rodinné pečující</t>
  </si>
  <si>
    <t>YMCA Praha</t>
  </si>
  <si>
    <t>Rodinné centrum YMCA</t>
  </si>
  <si>
    <t>J4-58/2</t>
  </si>
  <si>
    <t>J4-58/3</t>
  </si>
  <si>
    <t>Mateřské centrum Klubíčko</t>
  </si>
  <si>
    <t>Mateřské centrum Domeček</t>
  </si>
  <si>
    <t>název Opatření</t>
  </si>
  <si>
    <t>Zřizovatel příspěvkové organizace</t>
  </si>
  <si>
    <t>MČ Praha 4</t>
  </si>
  <si>
    <t>IČO</t>
  </si>
  <si>
    <t>návrh výše dotace po krácení</t>
  </si>
  <si>
    <t>A centrum - Váš průvodce těhotenstvím a rodičovstvím, o. p. s.</t>
  </si>
  <si>
    <t>J4-94</t>
  </si>
  <si>
    <t>Rozvojové aktivity pro maminky s dětmi</t>
  </si>
  <si>
    <t>1. Podpora rodin</t>
  </si>
  <si>
    <t>J4-67/2</t>
  </si>
  <si>
    <t>J4-67/1</t>
  </si>
  <si>
    <t>2. Podpora znevýhodněných rodin a dětí</t>
  </si>
  <si>
    <t>Beta poradna - služba s preventivními aktivitami v rámci pověření SPOD</t>
  </si>
  <si>
    <t>Naberte dech 2022 - podpora pro sólo rodiče</t>
  </si>
  <si>
    <t>Rodičovství je běh na dlouhou trať 2022</t>
  </si>
  <si>
    <t>Poradna Magdala (služby spadající do agendy sociálně právní ochrany dětí) - Projekt Podporovaná komunikace</t>
  </si>
  <si>
    <t>VČAS A SPOLU VI. - Rozvoj služeb pro děti ohrožené domácím násilím</t>
  </si>
  <si>
    <t>4. Podpora dobrovolnictví</t>
  </si>
  <si>
    <t>DĚTSKÉ KRIZOVÉ CENTRUM, z.ú.</t>
  </si>
  <si>
    <t>J4-61</t>
  </si>
  <si>
    <t>Odborná práce s rodinami s ohroženými dětmi a dětmi se syn CAN v oblasti SPOD</t>
  </si>
  <si>
    <t>3. Rozvoj náhradní rodinné péče</t>
  </si>
  <si>
    <t>Rodinné Centrum Horizont zajišťuje služby rodinám a dětem, které mají za cíl zvyšování rodičovských kompetencí a snižování umisťování dětí do ústavní péče prostřednictvím rodinné terapie, konzultací a rozvoje bezpečného prostředí v rodině.</t>
  </si>
  <si>
    <t>HoSt  Home Start Česká republika, z.ú.</t>
  </si>
  <si>
    <t>HOST - dobrovolnická práce s rodinou s podporou odborných pracovníků</t>
  </si>
  <si>
    <t>HOST - podpora sociálně ohrožených rodin s dětmi v Praze (terénní práce s rodinou - sanace rodiny, asistované kontakty, terapeutická práce s rodinou)</t>
  </si>
  <si>
    <t>Husitské centrum, o.p.s.</t>
  </si>
  <si>
    <t>J4-95</t>
  </si>
  <si>
    <t>Otevřená komunitní poradna</t>
  </si>
  <si>
    <t>Kazimírka z.s.</t>
  </si>
  <si>
    <t>J4-108</t>
  </si>
  <si>
    <t>Podporujeme rodiny</t>
  </si>
  <si>
    <t>Komunitní centrum Petrklíč, z.s.</t>
  </si>
  <si>
    <t>J4-96/1</t>
  </si>
  <si>
    <t>Archa pomoci 2022</t>
  </si>
  <si>
    <t>Vše pro rodinu 2022</t>
  </si>
  <si>
    <t>Zajištění činnosti KRC Barrandov 2022</t>
  </si>
  <si>
    <t>Městská část Praha 11</t>
  </si>
  <si>
    <t>Městská část Praha 3</t>
  </si>
  <si>
    <t>Městská část Praha 4</t>
  </si>
  <si>
    <t>J4-112</t>
  </si>
  <si>
    <t>J4-110</t>
  </si>
  <si>
    <t>J4-111</t>
  </si>
  <si>
    <t>6. Rozvoj sítě sociálně aktivizačních služeb pro rodiny s dětmi prostřednictvím městských částí</t>
  </si>
  <si>
    <t>YMCA-Služba pro rodinu na Praze 11</t>
  </si>
  <si>
    <t>Zajištění dostupnosti služeb pro ohrožené rodiny na Praze 3</t>
  </si>
  <si>
    <t>Služba pro rodinu a dítě - Diakonie ČCE - SKP v Praze</t>
  </si>
  <si>
    <t>V Nové Trojce všichni spolu 2022</t>
  </si>
  <si>
    <t>Poradna VIGVAM, z.ú.</t>
  </si>
  <si>
    <t>J4-83</t>
  </si>
  <si>
    <t>Smrt je součást života</t>
  </si>
  <si>
    <t>Psychologické poradenství pro rodiny</t>
  </si>
  <si>
    <t>Žijeme montessori, z.s.</t>
  </si>
  <si>
    <t>J4-116</t>
  </si>
  <si>
    <t>Průvodce pozitivní výchovou</t>
  </si>
  <si>
    <t>Thése - poradna pro vztahy a rodinu, z.s.</t>
  </si>
  <si>
    <t>J4-109</t>
  </si>
  <si>
    <t>Rodičovské rozhovory</t>
  </si>
  <si>
    <t>PŘES PŘEKÁŽKY 2022</t>
  </si>
  <si>
    <t>Příloha č. 2 k usnesení Zastupitelstva HMP č. 34/55 ze dne 24.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</si>
</sst>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\ &quot;Kč&quot;_-;\-* #,##0\ &quot;Kč&quot;_-;_-* &quot;-&quot;??\ &quot;Kč&quot;_-;_-@_-"/>
    <numFmt numFmtId="167" formatCode="#,##0\ &quot;Kč&quot;"/>
  </numFmts>
  <fonts count="1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8.5"/>
      <color indexed="8"/>
      <name val="Arial"/>
      <family val="2"/>
      <charset val="238"/>
    </font>
    <font>
      <b/>
      <sz val="8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Fill="1"/>
    <xf numFmtId="164" fontId="2" fillId="0" borderId="0" xfId="1" applyNumberFormat="1" applyFont="1" applyFill="1"/>
    <xf numFmtId="0" fontId="4" fillId="0" borderId="0" xfId="0" applyFont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Fill="1"/>
    <xf numFmtId="3" fontId="3" fillId="0" borderId="0" xfId="0" applyNumberFormat="1" applyFont="1" applyFill="1"/>
    <xf numFmtId="164" fontId="4" fillId="0" borderId="0" xfId="1" applyNumberFormat="1" applyFont="1"/>
    <xf numFmtId="3" fontId="4" fillId="0" borderId="0" xfId="1" applyNumberFormat="1" applyFont="1" applyFill="1"/>
    <xf numFmtId="3" fontId="3" fillId="0" borderId="0" xfId="1" applyNumberFormat="1" applyFont="1" applyFill="1"/>
    <xf numFmtId="2" fontId="4" fillId="0" borderId="0" xfId="0" applyNumberFormat="1" applyFont="1"/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6" fontId="5" fillId="4" borderId="1" xfId="2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4"/>
  <sheetViews>
    <sheetView tabSelected="1" zoomScaleNormal="100" workbookViewId="0">
      <selection sqref="A1:L1"/>
    </sheetView>
  </sheetViews>
  <sheetFormatPr defaultColWidth="9.140625" defaultRowHeight="69.95" customHeight="1" x14ac:dyDescent="0.2"/>
  <cols>
    <col min="1" max="1" width="21.42578125" style="10" customWidth="1"/>
    <col min="2" max="2" width="9.7109375" style="10" customWidth="1"/>
    <col min="3" max="3" width="11" style="10" customWidth="1"/>
    <col min="4" max="4" width="19.5703125" style="10" customWidth="1"/>
    <col min="5" max="5" width="19.42578125" style="10" customWidth="1"/>
    <col min="6" max="6" width="2" style="10" hidden="1" customWidth="1"/>
    <col min="7" max="7" width="9.28515625" style="10" customWidth="1"/>
    <col min="8" max="8" width="14.28515625" style="16" customWidth="1"/>
    <col min="9" max="9" width="12.5703125" style="13" customWidth="1"/>
    <col min="10" max="10" width="22.5703125" style="14" customWidth="1"/>
    <col min="11" max="12" width="20.42578125" style="15" customWidth="1"/>
    <col min="13" max="16384" width="9.140625" style="6"/>
  </cols>
  <sheetData>
    <row r="1" spans="1:12" ht="24" customHeight="1" x14ac:dyDescent="0.2">
      <c r="A1" s="59" t="s">
        <v>172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4" customHeight="1" x14ac:dyDescent="0.2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39"/>
    </row>
    <row r="3" spans="1:12" ht="69.95" customHeight="1" x14ac:dyDescent="0.2">
      <c r="A3" s="40" t="s">
        <v>10</v>
      </c>
      <c r="B3" s="40" t="s">
        <v>116</v>
      </c>
      <c r="C3" s="40" t="s">
        <v>85</v>
      </c>
      <c r="D3" s="40" t="s">
        <v>113</v>
      </c>
      <c r="E3" s="40" t="s">
        <v>86</v>
      </c>
      <c r="F3" s="40" t="s">
        <v>10</v>
      </c>
      <c r="G3" s="40" t="s">
        <v>87</v>
      </c>
      <c r="H3" s="40" t="s">
        <v>88</v>
      </c>
      <c r="I3" s="40" t="s">
        <v>89</v>
      </c>
      <c r="J3" s="40" t="s">
        <v>90</v>
      </c>
      <c r="K3" s="40" t="s">
        <v>117</v>
      </c>
      <c r="L3" s="40" t="s">
        <v>114</v>
      </c>
    </row>
    <row r="4" spans="1:12" ht="69.95" customHeight="1" x14ac:dyDescent="0.2">
      <c r="A4" s="32" t="s">
        <v>118</v>
      </c>
      <c r="B4" s="32">
        <v>26651327</v>
      </c>
      <c r="C4" s="32" t="s">
        <v>119</v>
      </c>
      <c r="D4" s="32" t="s">
        <v>121</v>
      </c>
      <c r="E4" s="32" t="s">
        <v>120</v>
      </c>
      <c r="F4" s="32"/>
      <c r="G4" s="32" t="s">
        <v>6</v>
      </c>
      <c r="H4" s="32">
        <v>1.17</v>
      </c>
      <c r="I4" s="32">
        <v>360408</v>
      </c>
      <c r="J4" s="32">
        <v>540446</v>
      </c>
      <c r="K4" s="36">
        <v>267000</v>
      </c>
      <c r="L4" s="36"/>
    </row>
    <row r="5" spans="1:12" ht="69.95" customHeight="1" x14ac:dyDescent="0.2">
      <c r="A5" s="32" t="s">
        <v>91</v>
      </c>
      <c r="B5" s="32">
        <v>70863059</v>
      </c>
      <c r="C5" s="32" t="s">
        <v>122</v>
      </c>
      <c r="D5" s="32" t="s">
        <v>124</v>
      </c>
      <c r="E5" s="32" t="s">
        <v>125</v>
      </c>
      <c r="F5" s="32"/>
      <c r="G5" s="32" t="s">
        <v>6</v>
      </c>
      <c r="H5" s="32">
        <v>0.33</v>
      </c>
      <c r="I5" s="32">
        <v>360408</v>
      </c>
      <c r="J5" s="32">
        <v>231600</v>
      </c>
      <c r="K5" s="36">
        <v>83000</v>
      </c>
      <c r="L5" s="36"/>
    </row>
    <row r="6" spans="1:12" ht="69.95" customHeight="1" x14ac:dyDescent="0.2">
      <c r="A6" s="32" t="s">
        <v>91</v>
      </c>
      <c r="B6" s="32">
        <v>70863059</v>
      </c>
      <c r="C6" s="32" t="s">
        <v>123</v>
      </c>
      <c r="D6" s="32" t="s">
        <v>92</v>
      </c>
      <c r="E6" s="32" t="s">
        <v>93</v>
      </c>
      <c r="F6" s="32"/>
      <c r="G6" s="32" t="s">
        <v>6</v>
      </c>
      <c r="H6" s="32">
        <v>1.21</v>
      </c>
      <c r="I6" s="32">
        <v>360408</v>
      </c>
      <c r="J6" s="32">
        <v>754000</v>
      </c>
      <c r="K6" s="36">
        <v>291000</v>
      </c>
      <c r="L6" s="43"/>
    </row>
    <row r="7" spans="1:12" ht="69.95" customHeight="1" x14ac:dyDescent="0.2">
      <c r="A7" s="26" t="s">
        <v>91</v>
      </c>
      <c r="B7" s="26">
        <v>70863059</v>
      </c>
      <c r="C7" s="26"/>
      <c r="D7" s="26"/>
      <c r="E7" s="26"/>
      <c r="F7" s="26"/>
      <c r="G7" s="26"/>
      <c r="H7" s="26"/>
      <c r="I7" s="26"/>
      <c r="J7" s="51" t="s">
        <v>64</v>
      </c>
      <c r="K7" s="50">
        <f>SUM(K5:K6)</f>
        <v>374000</v>
      </c>
      <c r="L7" s="50"/>
    </row>
    <row r="8" spans="1:12" ht="69.95" customHeight="1" x14ac:dyDescent="0.2">
      <c r="A8" s="32" t="s">
        <v>94</v>
      </c>
      <c r="B8" s="32">
        <v>26528215</v>
      </c>
      <c r="C8" s="32" t="s">
        <v>95</v>
      </c>
      <c r="D8" s="32" t="s">
        <v>121</v>
      </c>
      <c r="E8" s="32" t="s">
        <v>126</v>
      </c>
      <c r="F8" s="32"/>
      <c r="G8" s="32" t="s">
        <v>6</v>
      </c>
      <c r="H8" s="32">
        <v>1.81</v>
      </c>
      <c r="I8" s="32">
        <v>360408</v>
      </c>
      <c r="J8" s="37">
        <v>187076</v>
      </c>
      <c r="K8" s="36">
        <v>131000</v>
      </c>
      <c r="L8" s="36"/>
    </row>
    <row r="9" spans="1:12" ht="69.95" customHeight="1" x14ac:dyDescent="0.2">
      <c r="A9" s="32" t="s">
        <v>94</v>
      </c>
      <c r="B9" s="32">
        <v>26528215</v>
      </c>
      <c r="C9" s="32" t="s">
        <v>96</v>
      </c>
      <c r="D9" s="32" t="s">
        <v>121</v>
      </c>
      <c r="E9" s="32" t="s">
        <v>127</v>
      </c>
      <c r="F9" s="32"/>
      <c r="G9" s="32" t="s">
        <v>6</v>
      </c>
      <c r="H9" s="32">
        <v>1.81</v>
      </c>
      <c r="I9" s="32">
        <v>360408</v>
      </c>
      <c r="J9" s="32">
        <v>308471</v>
      </c>
      <c r="K9" s="36">
        <v>217000</v>
      </c>
      <c r="L9" s="36"/>
    </row>
    <row r="10" spans="1:12" ht="69.95" customHeight="1" x14ac:dyDescent="0.2">
      <c r="A10" s="26" t="s">
        <v>94</v>
      </c>
      <c r="B10" s="26">
        <v>26528215</v>
      </c>
      <c r="C10" s="26"/>
      <c r="D10" s="26"/>
      <c r="E10" s="26"/>
      <c r="F10" s="26"/>
      <c r="G10" s="26"/>
      <c r="H10" s="26"/>
      <c r="I10" s="26"/>
      <c r="J10" s="51" t="s">
        <v>64</v>
      </c>
      <c r="K10" s="52">
        <f>SUM(K8:K9)</f>
        <v>348000</v>
      </c>
      <c r="L10" s="52"/>
    </row>
    <row r="11" spans="1:12" ht="87.75" customHeight="1" x14ac:dyDescent="0.2">
      <c r="A11" s="32" t="s">
        <v>97</v>
      </c>
      <c r="B11" s="32">
        <v>43873499</v>
      </c>
      <c r="C11" s="32" t="s">
        <v>98</v>
      </c>
      <c r="D11" s="32" t="s">
        <v>124</v>
      </c>
      <c r="E11" s="32" t="s">
        <v>128</v>
      </c>
      <c r="F11" s="32"/>
      <c r="G11" s="32" t="s">
        <v>6</v>
      </c>
      <c r="H11" s="32">
        <v>4.96</v>
      </c>
      <c r="I11" s="32">
        <v>360408</v>
      </c>
      <c r="J11" s="37">
        <v>1788000</v>
      </c>
      <c r="K11" s="36">
        <v>1006000</v>
      </c>
      <c r="L11" s="36"/>
    </row>
    <row r="12" spans="1:12" s="8" customFormat="1" ht="69.95" customHeight="1" x14ac:dyDescent="0.2">
      <c r="A12" s="9" t="s">
        <v>13</v>
      </c>
      <c r="B12" s="9">
        <v>26667665</v>
      </c>
      <c r="C12" s="9" t="s">
        <v>43</v>
      </c>
      <c r="D12" s="9" t="s">
        <v>124</v>
      </c>
      <c r="E12" s="7" t="s">
        <v>42</v>
      </c>
      <c r="F12" s="9" t="s">
        <v>7</v>
      </c>
      <c r="G12" s="7" t="s">
        <v>6</v>
      </c>
      <c r="H12" s="17">
        <v>5.25</v>
      </c>
      <c r="I12" s="32">
        <v>360408</v>
      </c>
      <c r="J12" s="20">
        <v>764110</v>
      </c>
      <c r="K12" s="38">
        <v>537000</v>
      </c>
      <c r="L12" s="38"/>
    </row>
    <row r="13" spans="1:12" ht="69.95" customHeight="1" x14ac:dyDescent="0.2">
      <c r="A13" s="9" t="s">
        <v>13</v>
      </c>
      <c r="B13" s="9">
        <v>26667665</v>
      </c>
      <c r="C13" s="9" t="s">
        <v>63</v>
      </c>
      <c r="D13" s="9" t="s">
        <v>121</v>
      </c>
      <c r="E13" s="9" t="s">
        <v>62</v>
      </c>
      <c r="F13" s="9" t="s">
        <v>4</v>
      </c>
      <c r="G13" s="7" t="s">
        <v>6</v>
      </c>
      <c r="H13" s="17">
        <v>0.69</v>
      </c>
      <c r="I13" s="32">
        <v>360408</v>
      </c>
      <c r="J13" s="21">
        <v>248524</v>
      </c>
      <c r="K13" s="38">
        <v>166000</v>
      </c>
      <c r="L13" s="38"/>
    </row>
    <row r="14" spans="1:12" ht="69.95" customHeight="1" x14ac:dyDescent="0.2">
      <c r="A14" s="26" t="s">
        <v>13</v>
      </c>
      <c r="B14" s="26">
        <v>26667665</v>
      </c>
      <c r="C14" s="26"/>
      <c r="D14" s="26"/>
      <c r="E14" s="26"/>
      <c r="F14" s="26" t="s">
        <v>8</v>
      </c>
      <c r="G14" s="26"/>
      <c r="H14" s="27"/>
      <c r="I14" s="28"/>
      <c r="J14" s="53" t="s">
        <v>64</v>
      </c>
      <c r="K14" s="35">
        <f>SUM(K12:K13)</f>
        <v>703000</v>
      </c>
      <c r="L14" s="35"/>
    </row>
    <row r="15" spans="1:12" ht="69.95" customHeight="1" x14ac:dyDescent="0.2">
      <c r="A15" s="24" t="s">
        <v>14</v>
      </c>
      <c r="B15" s="9">
        <v>5268800</v>
      </c>
      <c r="C15" s="9" t="s">
        <v>29</v>
      </c>
      <c r="D15" s="9" t="s">
        <v>124</v>
      </c>
      <c r="E15" s="9" t="s">
        <v>129</v>
      </c>
      <c r="F15" s="9"/>
      <c r="G15" s="9" t="s">
        <v>6</v>
      </c>
      <c r="H15" s="17">
        <v>6.9</v>
      </c>
      <c r="I15" s="7">
        <v>360408</v>
      </c>
      <c r="J15" s="20">
        <v>1134660</v>
      </c>
      <c r="K15" s="31">
        <v>798000</v>
      </c>
      <c r="L15" s="31"/>
    </row>
    <row r="16" spans="1:12" ht="69.95" customHeight="1" x14ac:dyDescent="0.2">
      <c r="A16" s="9" t="s">
        <v>65</v>
      </c>
      <c r="B16" s="9">
        <v>26631997</v>
      </c>
      <c r="C16" s="9" t="s">
        <v>68</v>
      </c>
      <c r="D16" s="9" t="s">
        <v>121</v>
      </c>
      <c r="E16" s="9" t="s">
        <v>67</v>
      </c>
      <c r="F16" s="9" t="s">
        <v>1</v>
      </c>
      <c r="G16" s="9" t="s">
        <v>6</v>
      </c>
      <c r="H16" s="18">
        <v>0.67</v>
      </c>
      <c r="I16" s="7">
        <v>360408</v>
      </c>
      <c r="J16" s="21">
        <v>362040</v>
      </c>
      <c r="K16" s="31">
        <v>169000</v>
      </c>
      <c r="L16" s="31"/>
    </row>
    <row r="17" spans="1:12" ht="69.95" customHeight="1" x14ac:dyDescent="0.2">
      <c r="A17" s="9" t="s">
        <v>65</v>
      </c>
      <c r="B17" s="9">
        <v>26631997</v>
      </c>
      <c r="C17" s="9" t="s">
        <v>66</v>
      </c>
      <c r="D17" s="9" t="s">
        <v>130</v>
      </c>
      <c r="E17" s="9" t="s">
        <v>69</v>
      </c>
      <c r="F17" s="9" t="s">
        <v>9</v>
      </c>
      <c r="G17" s="22" t="s">
        <v>6</v>
      </c>
      <c r="H17" s="18">
        <v>0.71</v>
      </c>
      <c r="I17" s="7">
        <v>360408</v>
      </c>
      <c r="J17" s="21">
        <v>337942</v>
      </c>
      <c r="K17" s="31">
        <v>255000</v>
      </c>
      <c r="L17" s="31"/>
    </row>
    <row r="18" spans="1:12" ht="57" customHeight="1" x14ac:dyDescent="0.2">
      <c r="A18" s="26" t="s">
        <v>65</v>
      </c>
      <c r="B18" s="26">
        <v>26631997</v>
      </c>
      <c r="C18" s="26"/>
      <c r="D18" s="26"/>
      <c r="E18" s="26"/>
      <c r="F18" s="26" t="s">
        <v>2</v>
      </c>
      <c r="G18" s="26"/>
      <c r="H18" s="29"/>
      <c r="I18" s="28"/>
      <c r="J18" s="54" t="s">
        <v>30</v>
      </c>
      <c r="K18" s="35">
        <f>SUM(K16,K17)</f>
        <v>424000</v>
      </c>
      <c r="L18" s="35"/>
    </row>
    <row r="19" spans="1:12" ht="69.95" customHeight="1" x14ac:dyDescent="0.2">
      <c r="A19" s="9" t="s">
        <v>44</v>
      </c>
      <c r="B19" s="9">
        <v>22895299</v>
      </c>
      <c r="C19" s="9" t="s">
        <v>46</v>
      </c>
      <c r="D19" s="9" t="s">
        <v>124</v>
      </c>
      <c r="E19" s="9" t="s">
        <v>45</v>
      </c>
      <c r="F19" s="9"/>
      <c r="G19" s="22" t="s">
        <v>6</v>
      </c>
      <c r="H19" s="18">
        <v>2.68</v>
      </c>
      <c r="I19" s="7">
        <v>360408</v>
      </c>
      <c r="J19" s="21">
        <v>333000</v>
      </c>
      <c r="K19" s="31">
        <v>234000</v>
      </c>
      <c r="L19" s="31"/>
    </row>
    <row r="20" spans="1:12" ht="69.95" customHeight="1" x14ac:dyDescent="0.2">
      <c r="A20" s="9" t="s">
        <v>131</v>
      </c>
      <c r="B20" s="9">
        <v>60460202</v>
      </c>
      <c r="C20" s="9" t="s">
        <v>132</v>
      </c>
      <c r="D20" s="9" t="s">
        <v>124</v>
      </c>
      <c r="E20" s="9" t="s">
        <v>133</v>
      </c>
      <c r="F20" s="9"/>
      <c r="G20" s="22" t="s">
        <v>6</v>
      </c>
      <c r="H20" s="18">
        <v>0.84</v>
      </c>
      <c r="I20" s="7">
        <v>360408</v>
      </c>
      <c r="J20" s="21">
        <v>587000</v>
      </c>
      <c r="K20" s="31">
        <v>213000</v>
      </c>
      <c r="L20" s="31"/>
    </row>
    <row r="21" spans="1:12" ht="69.95" customHeight="1" x14ac:dyDescent="0.2">
      <c r="A21" s="9" t="s">
        <v>99</v>
      </c>
      <c r="B21" s="9">
        <v>45248842</v>
      </c>
      <c r="C21" s="9" t="s">
        <v>101</v>
      </c>
      <c r="D21" s="9" t="s">
        <v>130</v>
      </c>
      <c r="E21" s="9" t="s">
        <v>102</v>
      </c>
      <c r="F21" s="9"/>
      <c r="G21" s="22" t="s">
        <v>6</v>
      </c>
      <c r="H21" s="18">
        <v>1.0900000000000001</v>
      </c>
      <c r="I21" s="7">
        <v>360408</v>
      </c>
      <c r="J21" s="21">
        <v>388484</v>
      </c>
      <c r="K21" s="31">
        <v>368000</v>
      </c>
      <c r="L21" s="31"/>
    </row>
    <row r="22" spans="1:12" ht="69.95" customHeight="1" x14ac:dyDescent="0.2">
      <c r="A22" s="9" t="s">
        <v>99</v>
      </c>
      <c r="B22" s="9">
        <v>45248842</v>
      </c>
      <c r="C22" s="9" t="s">
        <v>101</v>
      </c>
      <c r="D22" s="9" t="s">
        <v>124</v>
      </c>
      <c r="E22" s="9" t="s">
        <v>100</v>
      </c>
      <c r="F22" s="9"/>
      <c r="G22" s="22" t="s">
        <v>6</v>
      </c>
      <c r="H22" s="18">
        <v>2.4700000000000002</v>
      </c>
      <c r="I22" s="7">
        <v>360408</v>
      </c>
      <c r="J22" s="21">
        <v>1078076</v>
      </c>
      <c r="K22" s="31">
        <v>563000</v>
      </c>
      <c r="L22" s="31"/>
    </row>
    <row r="23" spans="1:12" ht="69.95" customHeight="1" x14ac:dyDescent="0.2">
      <c r="A23" s="26" t="s">
        <v>99</v>
      </c>
      <c r="B23" s="26">
        <v>45248842</v>
      </c>
      <c r="C23" s="26"/>
      <c r="D23" s="26"/>
      <c r="E23" s="26"/>
      <c r="F23" s="26"/>
      <c r="G23" s="33"/>
      <c r="H23" s="29"/>
      <c r="I23" s="28"/>
      <c r="J23" s="54" t="s">
        <v>64</v>
      </c>
      <c r="K23" s="35">
        <f>SUM(K21,K22)</f>
        <v>931000</v>
      </c>
      <c r="L23" s="35"/>
    </row>
    <row r="24" spans="1:12" ht="69.95" customHeight="1" x14ac:dyDescent="0.2">
      <c r="A24" s="9" t="s">
        <v>47</v>
      </c>
      <c r="B24" s="9">
        <v>24286664</v>
      </c>
      <c r="C24" s="9" t="s">
        <v>38</v>
      </c>
      <c r="D24" s="9" t="s">
        <v>134</v>
      </c>
      <c r="E24" s="9" t="s">
        <v>48</v>
      </c>
      <c r="F24" s="9" t="s">
        <v>3</v>
      </c>
      <c r="G24" s="9" t="s">
        <v>6</v>
      </c>
      <c r="H24" s="18">
        <v>4.79</v>
      </c>
      <c r="I24" s="7">
        <v>360408</v>
      </c>
      <c r="J24" s="21">
        <v>2130578</v>
      </c>
      <c r="K24" s="31">
        <v>850000</v>
      </c>
      <c r="L24" s="31"/>
    </row>
    <row r="25" spans="1:12" ht="123.75" customHeight="1" x14ac:dyDescent="0.2">
      <c r="A25" s="9" t="s">
        <v>15</v>
      </c>
      <c r="B25" s="9">
        <v>26544431</v>
      </c>
      <c r="C25" s="9" t="s">
        <v>28</v>
      </c>
      <c r="D25" s="9" t="s">
        <v>124</v>
      </c>
      <c r="E25" s="9" t="s">
        <v>135</v>
      </c>
      <c r="F25" s="9"/>
      <c r="G25" s="24" t="s">
        <v>6</v>
      </c>
      <c r="H25" s="25">
        <v>2.4</v>
      </c>
      <c r="I25" s="7">
        <v>360408</v>
      </c>
      <c r="J25" s="21">
        <v>710900</v>
      </c>
      <c r="K25" s="31">
        <v>498000</v>
      </c>
      <c r="L25" s="31"/>
    </row>
    <row r="26" spans="1:12" ht="91.5" customHeight="1" x14ac:dyDescent="0.2">
      <c r="A26" s="9" t="s">
        <v>49</v>
      </c>
      <c r="B26" s="9">
        <v>67779751</v>
      </c>
      <c r="C26" s="9" t="s">
        <v>70</v>
      </c>
      <c r="D26" s="9" t="s">
        <v>130</v>
      </c>
      <c r="E26" s="9" t="s">
        <v>16</v>
      </c>
      <c r="F26" s="9"/>
      <c r="G26" s="24" t="s">
        <v>6</v>
      </c>
      <c r="H26" s="25">
        <v>4.5</v>
      </c>
      <c r="I26" s="7">
        <v>360408</v>
      </c>
      <c r="J26" s="21">
        <v>1625000</v>
      </c>
      <c r="K26" s="31">
        <v>1621000</v>
      </c>
      <c r="L26" s="31"/>
    </row>
    <row r="27" spans="1:12" ht="91.5" customHeight="1" x14ac:dyDescent="0.2">
      <c r="A27" s="32" t="s">
        <v>49</v>
      </c>
      <c r="B27" s="32">
        <v>67779751</v>
      </c>
      <c r="C27" s="32" t="s">
        <v>71</v>
      </c>
      <c r="D27" s="32" t="s">
        <v>130</v>
      </c>
      <c r="E27" s="32" t="s">
        <v>72</v>
      </c>
      <c r="F27" s="32"/>
      <c r="G27" s="44" t="s">
        <v>6</v>
      </c>
      <c r="H27" s="45">
        <v>2.04</v>
      </c>
      <c r="I27" s="37">
        <v>360408</v>
      </c>
      <c r="J27" s="46">
        <v>735000</v>
      </c>
      <c r="K27" s="47">
        <v>661000</v>
      </c>
      <c r="L27" s="47"/>
    </row>
    <row r="28" spans="1:12" ht="91.5" customHeight="1" x14ac:dyDescent="0.2">
      <c r="A28" s="26" t="s">
        <v>49</v>
      </c>
      <c r="B28" s="26">
        <v>26616190</v>
      </c>
      <c r="C28" s="26"/>
      <c r="D28" s="26"/>
      <c r="E28" s="26"/>
      <c r="F28" s="26"/>
      <c r="G28" s="55"/>
      <c r="H28" s="56"/>
      <c r="I28" s="28"/>
      <c r="J28" s="54" t="s">
        <v>64</v>
      </c>
      <c r="K28" s="35">
        <f>SUM(K26:K27)</f>
        <v>2282000</v>
      </c>
      <c r="L28" s="35"/>
    </row>
    <row r="29" spans="1:12" ht="91.5" customHeight="1" x14ac:dyDescent="0.2">
      <c r="A29" s="9" t="s">
        <v>136</v>
      </c>
      <c r="B29" s="9">
        <v>26616190</v>
      </c>
      <c r="C29" s="9" t="s">
        <v>27</v>
      </c>
      <c r="D29" s="9" t="s">
        <v>130</v>
      </c>
      <c r="E29" s="9" t="s">
        <v>137</v>
      </c>
      <c r="F29" s="9"/>
      <c r="G29" s="24" t="s">
        <v>6</v>
      </c>
      <c r="H29" s="25">
        <v>1.94</v>
      </c>
      <c r="I29" s="7">
        <v>360408</v>
      </c>
      <c r="J29" s="21">
        <v>889380</v>
      </c>
      <c r="K29" s="31">
        <v>699000</v>
      </c>
      <c r="L29" s="31"/>
    </row>
    <row r="30" spans="1:12" ht="91.5" customHeight="1" x14ac:dyDescent="0.2">
      <c r="A30" s="9" t="s">
        <v>136</v>
      </c>
      <c r="B30" s="9">
        <v>26616190</v>
      </c>
      <c r="C30" s="9" t="s">
        <v>31</v>
      </c>
      <c r="D30" s="9" t="s">
        <v>124</v>
      </c>
      <c r="E30" s="9" t="s">
        <v>138</v>
      </c>
      <c r="F30" s="9"/>
      <c r="G30" s="24" t="s">
        <v>6</v>
      </c>
      <c r="H30" s="25">
        <v>3.09</v>
      </c>
      <c r="I30" s="7">
        <v>360408</v>
      </c>
      <c r="J30" s="21">
        <v>1198720</v>
      </c>
      <c r="K30" s="31">
        <v>744000</v>
      </c>
      <c r="L30" s="31"/>
    </row>
    <row r="31" spans="1:12" ht="69.95" customHeight="1" x14ac:dyDescent="0.2">
      <c r="A31" s="26" t="s">
        <v>136</v>
      </c>
      <c r="B31" s="26">
        <v>26616190</v>
      </c>
      <c r="C31" s="26"/>
      <c r="D31" s="26"/>
      <c r="E31" s="26"/>
      <c r="F31" s="26"/>
      <c r="G31" s="26"/>
      <c r="H31" s="30"/>
      <c r="I31" s="28"/>
      <c r="J31" s="54" t="s">
        <v>30</v>
      </c>
      <c r="K31" s="35">
        <f>SUM(K29,K30)</f>
        <v>1443000</v>
      </c>
      <c r="L31" s="35"/>
    </row>
    <row r="32" spans="1:12" ht="69.95" customHeight="1" x14ac:dyDescent="0.2">
      <c r="A32" s="9" t="s">
        <v>139</v>
      </c>
      <c r="B32" s="9">
        <v>26486971</v>
      </c>
      <c r="C32" s="9" t="s">
        <v>140</v>
      </c>
      <c r="D32" s="9" t="s">
        <v>124</v>
      </c>
      <c r="E32" s="9" t="s">
        <v>141</v>
      </c>
      <c r="F32" s="9"/>
      <c r="G32" s="9" t="s">
        <v>6</v>
      </c>
      <c r="H32" s="19">
        <v>2</v>
      </c>
      <c r="I32" s="7">
        <v>360408</v>
      </c>
      <c r="J32" s="21">
        <v>357732</v>
      </c>
      <c r="K32" s="31">
        <v>251000</v>
      </c>
      <c r="L32" s="31"/>
    </row>
    <row r="33" spans="1:12" ht="69.95" customHeight="1" x14ac:dyDescent="0.2">
      <c r="A33" s="9" t="s">
        <v>50</v>
      </c>
      <c r="B33" s="9">
        <v>67363300</v>
      </c>
      <c r="C33" s="9" t="s">
        <v>51</v>
      </c>
      <c r="D33" s="9" t="s">
        <v>121</v>
      </c>
      <c r="E33" s="9" t="s">
        <v>73</v>
      </c>
      <c r="F33" s="9"/>
      <c r="G33" s="9" t="s">
        <v>6</v>
      </c>
      <c r="H33" s="19">
        <v>2.37</v>
      </c>
      <c r="I33" s="7">
        <v>360408</v>
      </c>
      <c r="J33" s="21">
        <v>753614</v>
      </c>
      <c r="K33" s="31">
        <v>530000</v>
      </c>
      <c r="L33" s="31"/>
    </row>
    <row r="34" spans="1:12" ht="69.95" customHeight="1" x14ac:dyDescent="0.2">
      <c r="A34" s="32" t="s">
        <v>142</v>
      </c>
      <c r="B34" s="32">
        <v>27034615</v>
      </c>
      <c r="C34" s="32" t="s">
        <v>143</v>
      </c>
      <c r="D34" s="32" t="s">
        <v>121</v>
      </c>
      <c r="E34" s="32" t="s">
        <v>144</v>
      </c>
      <c r="F34" s="32"/>
      <c r="G34" s="32" t="s">
        <v>6</v>
      </c>
      <c r="H34" s="48">
        <v>1.01</v>
      </c>
      <c r="I34" s="7">
        <v>360408</v>
      </c>
      <c r="J34" s="46">
        <v>347348</v>
      </c>
      <c r="K34" s="47">
        <v>217000</v>
      </c>
      <c r="L34" s="47"/>
    </row>
    <row r="35" spans="1:12" ht="93.75" customHeight="1" x14ac:dyDescent="0.2">
      <c r="A35" s="9" t="s">
        <v>74</v>
      </c>
      <c r="B35" s="9">
        <v>27388221</v>
      </c>
      <c r="C35" s="9" t="s">
        <v>75</v>
      </c>
      <c r="D35" s="9" t="s">
        <v>121</v>
      </c>
      <c r="E35" s="9" t="s">
        <v>78</v>
      </c>
      <c r="F35" s="9"/>
      <c r="G35" s="9" t="s">
        <v>6</v>
      </c>
      <c r="H35" s="19">
        <v>3.05</v>
      </c>
      <c r="I35" s="7">
        <v>360408</v>
      </c>
      <c r="J35" s="21">
        <v>326898</v>
      </c>
      <c r="K35" s="31">
        <v>229000</v>
      </c>
      <c r="L35" s="31"/>
    </row>
    <row r="36" spans="1:12" ht="69.95" customHeight="1" x14ac:dyDescent="0.2">
      <c r="A36" s="9" t="s">
        <v>74</v>
      </c>
      <c r="B36" s="9">
        <v>27388221</v>
      </c>
      <c r="C36" s="9" t="s">
        <v>76</v>
      </c>
      <c r="D36" s="9" t="s">
        <v>121</v>
      </c>
      <c r="E36" s="9" t="s">
        <v>77</v>
      </c>
      <c r="F36" s="9"/>
      <c r="G36" s="9" t="s">
        <v>6</v>
      </c>
      <c r="H36" s="19">
        <v>1.86</v>
      </c>
      <c r="I36" s="7">
        <v>360408</v>
      </c>
      <c r="J36" s="21">
        <v>297143</v>
      </c>
      <c r="K36" s="31">
        <v>209000</v>
      </c>
      <c r="L36" s="31"/>
    </row>
    <row r="37" spans="1:12" ht="69.95" customHeight="1" x14ac:dyDescent="0.2">
      <c r="A37" s="26" t="s">
        <v>74</v>
      </c>
      <c r="B37" s="26">
        <v>27388221</v>
      </c>
      <c r="C37" s="26"/>
      <c r="D37" s="26"/>
      <c r="E37" s="26"/>
      <c r="F37" s="26"/>
      <c r="G37" s="26"/>
      <c r="H37" s="30"/>
      <c r="I37" s="28"/>
      <c r="J37" s="54" t="s">
        <v>64</v>
      </c>
      <c r="K37" s="35">
        <f>SUM(K35:K36)</f>
        <v>438000</v>
      </c>
      <c r="L37" s="35"/>
    </row>
    <row r="38" spans="1:12" ht="69.95" customHeight="1" x14ac:dyDescent="0.2">
      <c r="A38" s="9" t="s">
        <v>145</v>
      </c>
      <c r="B38" s="9">
        <v>3776395</v>
      </c>
      <c r="C38" s="9" t="s">
        <v>146</v>
      </c>
      <c r="D38" s="9" t="s">
        <v>92</v>
      </c>
      <c r="E38" s="9" t="s">
        <v>147</v>
      </c>
      <c r="F38" s="9"/>
      <c r="G38" s="9" t="s">
        <v>6</v>
      </c>
      <c r="H38" s="19">
        <v>1.02</v>
      </c>
      <c r="I38" s="7">
        <v>360408</v>
      </c>
      <c r="J38" s="21">
        <v>360000</v>
      </c>
      <c r="K38" s="31">
        <v>253000</v>
      </c>
      <c r="L38" s="31"/>
    </row>
    <row r="39" spans="1:12" ht="69.95" customHeight="1" x14ac:dyDescent="0.2">
      <c r="A39" s="9" t="s">
        <v>52</v>
      </c>
      <c r="B39" s="9">
        <v>63832411</v>
      </c>
      <c r="C39" s="9" t="s">
        <v>33</v>
      </c>
      <c r="D39" s="9" t="s">
        <v>121</v>
      </c>
      <c r="E39" s="9" t="s">
        <v>148</v>
      </c>
      <c r="F39" s="9"/>
      <c r="G39" s="9" t="s">
        <v>6</v>
      </c>
      <c r="H39" s="19">
        <v>1.53</v>
      </c>
      <c r="I39" s="7">
        <v>360408</v>
      </c>
      <c r="J39" s="21">
        <v>253972</v>
      </c>
      <c r="K39" s="31">
        <v>178000</v>
      </c>
      <c r="L39" s="31"/>
    </row>
    <row r="40" spans="1:12" ht="69.95" customHeight="1" x14ac:dyDescent="0.2">
      <c r="A40" s="9" t="s">
        <v>52</v>
      </c>
      <c r="B40" s="9">
        <v>63832411</v>
      </c>
      <c r="C40" s="9" t="s">
        <v>32</v>
      </c>
      <c r="D40" s="9" t="s">
        <v>121</v>
      </c>
      <c r="E40" s="9" t="s">
        <v>149</v>
      </c>
      <c r="F40" s="9"/>
      <c r="G40" s="9" t="s">
        <v>6</v>
      </c>
      <c r="H40" s="19">
        <v>2.64</v>
      </c>
      <c r="I40" s="7">
        <v>360408</v>
      </c>
      <c r="J40" s="21">
        <v>1175031</v>
      </c>
      <c r="K40" s="31">
        <v>669000</v>
      </c>
      <c r="L40" s="31"/>
    </row>
    <row r="41" spans="1:12" ht="69.95" customHeight="1" x14ac:dyDescent="0.2">
      <c r="A41" s="26" t="s">
        <v>52</v>
      </c>
      <c r="B41" s="26">
        <v>63832411</v>
      </c>
      <c r="C41" s="26"/>
      <c r="D41" s="26"/>
      <c r="E41" s="26"/>
      <c r="F41" s="26"/>
      <c r="G41" s="26"/>
      <c r="H41" s="30"/>
      <c r="I41" s="28"/>
      <c r="J41" s="54" t="s">
        <v>64</v>
      </c>
      <c r="K41" s="35">
        <f>SUM(K39,K40)</f>
        <v>847000</v>
      </c>
      <c r="L41" s="35"/>
    </row>
    <row r="42" spans="1:12" ht="69.95" customHeight="1" x14ac:dyDescent="0.2">
      <c r="A42" s="9" t="s">
        <v>0</v>
      </c>
      <c r="B42" s="9">
        <v>60447800</v>
      </c>
      <c r="C42" s="9" t="s">
        <v>79</v>
      </c>
      <c r="D42" s="9" t="s">
        <v>130</v>
      </c>
      <c r="E42" s="9" t="s">
        <v>53</v>
      </c>
      <c r="F42" s="9"/>
      <c r="G42" s="9" t="s">
        <v>6</v>
      </c>
      <c r="H42" s="19">
        <v>3.53</v>
      </c>
      <c r="I42" s="7">
        <v>360408</v>
      </c>
      <c r="J42" s="21">
        <v>1262340</v>
      </c>
      <c r="K42" s="31">
        <v>1262000</v>
      </c>
      <c r="L42" s="31"/>
    </row>
    <row r="43" spans="1:12" ht="69.95" customHeight="1" x14ac:dyDescent="0.2">
      <c r="A43" s="9" t="s">
        <v>17</v>
      </c>
      <c r="B43" s="9">
        <v>65998201</v>
      </c>
      <c r="C43" s="9" t="s">
        <v>34</v>
      </c>
      <c r="D43" s="9" t="s">
        <v>124</v>
      </c>
      <c r="E43" s="9" t="s">
        <v>18</v>
      </c>
      <c r="F43" s="9"/>
      <c r="G43" s="9" t="s">
        <v>6</v>
      </c>
      <c r="H43" s="19">
        <v>3.1</v>
      </c>
      <c r="I43" s="7">
        <v>360408</v>
      </c>
      <c r="J43" s="21">
        <v>345000</v>
      </c>
      <c r="K43" s="31">
        <v>242000</v>
      </c>
      <c r="L43" s="31"/>
    </row>
    <row r="44" spans="1:12" ht="69.95" customHeight="1" x14ac:dyDescent="0.2">
      <c r="A44" s="32" t="s">
        <v>150</v>
      </c>
      <c r="B44" s="32">
        <v>231126</v>
      </c>
      <c r="C44" s="32" t="s">
        <v>153</v>
      </c>
      <c r="D44" s="32" t="s">
        <v>156</v>
      </c>
      <c r="E44" s="32" t="s">
        <v>157</v>
      </c>
      <c r="F44" s="32">
        <v>0</v>
      </c>
      <c r="G44" s="32"/>
      <c r="H44" s="49"/>
      <c r="I44" s="37"/>
      <c r="J44" s="46">
        <v>393000</v>
      </c>
      <c r="K44" s="47">
        <v>276000</v>
      </c>
      <c r="L44" s="47"/>
    </row>
    <row r="45" spans="1:12" ht="69.95" customHeight="1" x14ac:dyDescent="0.2">
      <c r="A45" s="9" t="s">
        <v>151</v>
      </c>
      <c r="B45" s="9">
        <v>63517</v>
      </c>
      <c r="C45" s="9" t="s">
        <v>154</v>
      </c>
      <c r="D45" s="9" t="s">
        <v>156</v>
      </c>
      <c r="E45" s="9" t="s">
        <v>158</v>
      </c>
      <c r="F45" s="9">
        <v>0</v>
      </c>
      <c r="G45" s="9"/>
      <c r="H45" s="19"/>
      <c r="I45" s="7"/>
      <c r="J45" s="21">
        <v>312000</v>
      </c>
      <c r="K45" s="31">
        <v>219000</v>
      </c>
      <c r="L45" s="31"/>
    </row>
    <row r="46" spans="1:12" ht="69.95" customHeight="1" x14ac:dyDescent="0.2">
      <c r="A46" s="9" t="s">
        <v>152</v>
      </c>
      <c r="B46" s="9">
        <v>63584</v>
      </c>
      <c r="C46" s="9" t="s">
        <v>155</v>
      </c>
      <c r="D46" s="9" t="s">
        <v>156</v>
      </c>
      <c r="E46" s="9" t="s">
        <v>159</v>
      </c>
      <c r="F46" s="9"/>
      <c r="G46" s="9"/>
      <c r="H46" s="19"/>
      <c r="I46" s="7"/>
      <c r="J46" s="21">
        <v>551000</v>
      </c>
      <c r="K46" s="31">
        <v>387000</v>
      </c>
      <c r="L46" s="31"/>
    </row>
    <row r="47" spans="1:12" ht="69.95" customHeight="1" x14ac:dyDescent="0.2">
      <c r="A47" s="9" t="s">
        <v>80</v>
      </c>
      <c r="B47" s="9">
        <v>5643856</v>
      </c>
      <c r="C47" s="9" t="s">
        <v>140</v>
      </c>
      <c r="D47" s="9" t="s">
        <v>121</v>
      </c>
      <c r="E47" s="9" t="s">
        <v>81</v>
      </c>
      <c r="F47" s="9"/>
      <c r="G47" s="9" t="s">
        <v>6</v>
      </c>
      <c r="H47" s="19">
        <v>3.84</v>
      </c>
      <c r="I47" s="7">
        <v>360408</v>
      </c>
      <c r="J47" s="21">
        <v>801000</v>
      </c>
      <c r="K47" s="31">
        <v>563000</v>
      </c>
      <c r="L47" s="31"/>
    </row>
    <row r="48" spans="1:12" ht="69.95" customHeight="1" x14ac:dyDescent="0.2">
      <c r="A48" s="9" t="s">
        <v>54</v>
      </c>
      <c r="B48" s="9">
        <v>26594161</v>
      </c>
      <c r="C48" s="9" t="s">
        <v>82</v>
      </c>
      <c r="D48" s="9" t="s">
        <v>121</v>
      </c>
      <c r="E48" s="9" t="s">
        <v>160</v>
      </c>
      <c r="F48" s="9"/>
      <c r="G48" s="9" t="s">
        <v>6</v>
      </c>
      <c r="H48" s="19">
        <v>7.45</v>
      </c>
      <c r="I48" s="7">
        <v>360408</v>
      </c>
      <c r="J48" s="21">
        <v>798568</v>
      </c>
      <c r="K48" s="31">
        <v>561000</v>
      </c>
      <c r="L48" s="31"/>
    </row>
    <row r="49" spans="1:12" ht="69.95" customHeight="1" x14ac:dyDescent="0.2">
      <c r="A49" s="9" t="s">
        <v>35</v>
      </c>
      <c r="B49" s="9">
        <v>27020592</v>
      </c>
      <c r="C49" s="9" t="s">
        <v>36</v>
      </c>
      <c r="D49" s="9" t="s">
        <v>124</v>
      </c>
      <c r="E49" s="9" t="s">
        <v>171</v>
      </c>
      <c r="F49" s="9"/>
      <c r="G49" s="9" t="s">
        <v>6</v>
      </c>
      <c r="H49" s="19">
        <v>2.06</v>
      </c>
      <c r="I49" s="7">
        <v>360408</v>
      </c>
      <c r="J49" s="21">
        <v>621273</v>
      </c>
      <c r="K49" s="31">
        <v>437000</v>
      </c>
      <c r="L49" s="31"/>
    </row>
    <row r="50" spans="1:12" ht="69.95" customHeight="1" x14ac:dyDescent="0.2">
      <c r="A50" s="9" t="s">
        <v>35</v>
      </c>
      <c r="B50" s="9">
        <v>27020592</v>
      </c>
      <c r="C50" s="9" t="s">
        <v>37</v>
      </c>
      <c r="D50" s="9" t="s">
        <v>121</v>
      </c>
      <c r="E50" s="9" t="s">
        <v>103</v>
      </c>
      <c r="F50" s="9"/>
      <c r="G50" s="9" t="s">
        <v>6</v>
      </c>
      <c r="H50" s="19">
        <v>5.05</v>
      </c>
      <c r="I50" s="7">
        <v>360408</v>
      </c>
      <c r="J50" s="21">
        <v>1008636</v>
      </c>
      <c r="K50" s="31">
        <v>709000</v>
      </c>
      <c r="L50" s="31"/>
    </row>
    <row r="51" spans="1:12" ht="69.95" customHeight="1" x14ac:dyDescent="0.2">
      <c r="A51" s="26" t="s">
        <v>35</v>
      </c>
      <c r="B51" s="26">
        <v>27020592</v>
      </c>
      <c r="C51" s="26"/>
      <c r="D51" s="26"/>
      <c r="E51" s="26"/>
      <c r="F51" s="26"/>
      <c r="G51" s="26"/>
      <c r="H51" s="30"/>
      <c r="I51" s="28"/>
      <c r="J51" s="54" t="s">
        <v>64</v>
      </c>
      <c r="K51" s="35">
        <f>SUM(K49,K50)</f>
        <v>1146000</v>
      </c>
      <c r="L51" s="35"/>
    </row>
    <row r="52" spans="1:12" ht="69.95" customHeight="1" x14ac:dyDescent="0.2">
      <c r="A52" s="32" t="s">
        <v>161</v>
      </c>
      <c r="B52" s="32">
        <v>5472113</v>
      </c>
      <c r="C52" s="32" t="s">
        <v>162</v>
      </c>
      <c r="D52" s="32" t="s">
        <v>121</v>
      </c>
      <c r="E52" s="32" t="s">
        <v>163</v>
      </c>
      <c r="F52" s="32"/>
      <c r="G52" s="32" t="s">
        <v>6</v>
      </c>
      <c r="H52" s="48">
        <v>4.07</v>
      </c>
      <c r="I52" s="37">
        <v>360408</v>
      </c>
      <c r="J52" s="46">
        <v>744194</v>
      </c>
      <c r="K52" s="47">
        <v>523000</v>
      </c>
      <c r="L52" s="47"/>
    </row>
    <row r="53" spans="1:12" ht="69.95" customHeight="1" x14ac:dyDescent="0.2">
      <c r="A53" s="9" t="s">
        <v>19</v>
      </c>
      <c r="B53" s="9">
        <v>22613421</v>
      </c>
      <c r="C53" s="9" t="s">
        <v>26</v>
      </c>
      <c r="D53" s="9" t="s">
        <v>124</v>
      </c>
      <c r="E53" s="9" t="s">
        <v>20</v>
      </c>
      <c r="F53" s="9"/>
      <c r="G53" s="9" t="s">
        <v>6</v>
      </c>
      <c r="H53" s="19">
        <v>7.33</v>
      </c>
      <c r="I53" s="37">
        <v>360408</v>
      </c>
      <c r="J53" s="21">
        <v>1430000</v>
      </c>
      <c r="K53" s="31">
        <v>1006000</v>
      </c>
      <c r="L53" s="31"/>
    </row>
    <row r="54" spans="1:12" ht="69.95" customHeight="1" x14ac:dyDescent="0.2">
      <c r="A54" s="9" t="s">
        <v>55</v>
      </c>
      <c r="B54" s="9">
        <v>26546132</v>
      </c>
      <c r="C54" s="9" t="s">
        <v>56</v>
      </c>
      <c r="D54" s="9" t="s">
        <v>121</v>
      </c>
      <c r="E54" s="9" t="s">
        <v>57</v>
      </c>
      <c r="F54" s="9"/>
      <c r="G54" s="9" t="s">
        <v>6</v>
      </c>
      <c r="H54" s="19">
        <v>5.34</v>
      </c>
      <c r="I54" s="37">
        <v>360408</v>
      </c>
      <c r="J54" s="21">
        <v>760520</v>
      </c>
      <c r="K54" s="31">
        <v>535000</v>
      </c>
      <c r="L54" s="31"/>
    </row>
    <row r="55" spans="1:12" ht="69.95" customHeight="1" x14ac:dyDescent="0.2">
      <c r="A55" s="9" t="s">
        <v>11</v>
      </c>
      <c r="B55" s="9">
        <v>26623081</v>
      </c>
      <c r="C55" s="9" t="s">
        <v>40</v>
      </c>
      <c r="D55" s="9" t="s">
        <v>121</v>
      </c>
      <c r="E55" s="9" t="s">
        <v>41</v>
      </c>
      <c r="F55" s="9"/>
      <c r="G55" s="9" t="s">
        <v>6</v>
      </c>
      <c r="H55" s="19">
        <v>3.14</v>
      </c>
      <c r="I55" s="37">
        <v>360408</v>
      </c>
      <c r="J55" s="21">
        <v>905200</v>
      </c>
      <c r="K55" s="31">
        <v>636000</v>
      </c>
      <c r="L55" s="31"/>
    </row>
    <row r="56" spans="1:12" ht="69.95" customHeight="1" x14ac:dyDescent="0.2">
      <c r="A56" s="9" t="s">
        <v>11</v>
      </c>
      <c r="B56" s="9">
        <v>26623081</v>
      </c>
      <c r="C56" s="9" t="s">
        <v>39</v>
      </c>
      <c r="D56" s="9" t="s">
        <v>124</v>
      </c>
      <c r="E56" s="9" t="s">
        <v>12</v>
      </c>
      <c r="F56" s="9"/>
      <c r="G56" s="9" t="s">
        <v>6</v>
      </c>
      <c r="H56" s="19">
        <v>2.69</v>
      </c>
      <c r="I56" s="37">
        <v>360408</v>
      </c>
      <c r="J56" s="21">
        <v>978000</v>
      </c>
      <c r="K56" s="31">
        <v>648000</v>
      </c>
      <c r="L56" s="31"/>
    </row>
    <row r="57" spans="1:12" ht="69.95" customHeight="1" x14ac:dyDescent="0.2">
      <c r="A57" s="26" t="s">
        <v>11</v>
      </c>
      <c r="B57" s="26">
        <v>26623081</v>
      </c>
      <c r="C57" s="26"/>
      <c r="D57" s="26"/>
      <c r="E57" s="26"/>
      <c r="F57" s="26"/>
      <c r="G57" s="26"/>
      <c r="H57" s="30"/>
      <c r="I57" s="28"/>
      <c r="J57" s="34" t="s">
        <v>64</v>
      </c>
      <c r="K57" s="35">
        <f>SUM(K55:K56)</f>
        <v>1284000</v>
      </c>
      <c r="L57" s="35"/>
    </row>
    <row r="58" spans="1:12" ht="69.95" customHeight="1" x14ac:dyDescent="0.2">
      <c r="A58" s="9" t="s">
        <v>21</v>
      </c>
      <c r="B58" s="9">
        <v>60457937</v>
      </c>
      <c r="C58" s="9" t="s">
        <v>25</v>
      </c>
      <c r="D58" s="9" t="s">
        <v>134</v>
      </c>
      <c r="E58" s="9" t="s">
        <v>22</v>
      </c>
      <c r="F58" s="9"/>
      <c r="G58" s="9" t="s">
        <v>6</v>
      </c>
      <c r="H58" s="19">
        <v>2.5499999999999998</v>
      </c>
      <c r="I58" s="7">
        <v>360408</v>
      </c>
      <c r="J58" s="21">
        <v>986505</v>
      </c>
      <c r="K58" s="31">
        <v>581000</v>
      </c>
      <c r="L58" s="31"/>
    </row>
    <row r="59" spans="1:12" ht="69.95" customHeight="1" x14ac:dyDescent="0.2">
      <c r="A59" s="9" t="s">
        <v>58</v>
      </c>
      <c r="B59" s="9">
        <v>63111918</v>
      </c>
      <c r="C59" s="9" t="s">
        <v>24</v>
      </c>
      <c r="D59" s="9" t="s">
        <v>124</v>
      </c>
      <c r="E59" s="9" t="s">
        <v>23</v>
      </c>
      <c r="F59" s="9"/>
      <c r="G59" s="9" t="s">
        <v>6</v>
      </c>
      <c r="H59" s="19">
        <v>1.8</v>
      </c>
      <c r="I59" s="7">
        <v>360408</v>
      </c>
      <c r="J59" s="21">
        <v>378246</v>
      </c>
      <c r="K59" s="31">
        <v>266000</v>
      </c>
      <c r="L59" s="31"/>
    </row>
    <row r="60" spans="1:12" ht="69.95" customHeight="1" x14ac:dyDescent="0.2">
      <c r="A60" s="9" t="s">
        <v>83</v>
      </c>
      <c r="B60" s="9">
        <v>22768602</v>
      </c>
      <c r="C60" s="9" t="s">
        <v>84</v>
      </c>
      <c r="D60" s="9" t="s">
        <v>124</v>
      </c>
      <c r="E60" s="9" t="s">
        <v>164</v>
      </c>
      <c r="F60" s="9"/>
      <c r="G60" s="9" t="s">
        <v>6</v>
      </c>
      <c r="H60" s="19">
        <v>1.99</v>
      </c>
      <c r="I60" s="7">
        <v>360408</v>
      </c>
      <c r="J60" s="21">
        <v>444300</v>
      </c>
      <c r="K60" s="31">
        <v>312000</v>
      </c>
      <c r="L60" s="31"/>
    </row>
    <row r="61" spans="1:12" ht="69.95" customHeight="1" x14ac:dyDescent="0.2">
      <c r="A61" s="9" t="s">
        <v>168</v>
      </c>
      <c r="B61" s="9">
        <v>3639011</v>
      </c>
      <c r="C61" s="9" t="s">
        <v>169</v>
      </c>
      <c r="D61" s="9" t="s">
        <v>124</v>
      </c>
      <c r="E61" s="9" t="s">
        <v>170</v>
      </c>
      <c r="F61" s="9"/>
      <c r="G61" s="9" t="s">
        <v>6</v>
      </c>
      <c r="H61" s="19">
        <v>2.78</v>
      </c>
      <c r="I61" s="7">
        <v>360408</v>
      </c>
      <c r="J61" s="21">
        <v>834602</v>
      </c>
      <c r="K61" s="31">
        <v>587000</v>
      </c>
      <c r="L61" s="31"/>
    </row>
    <row r="62" spans="1:12" ht="69.95" customHeight="1" x14ac:dyDescent="0.2">
      <c r="A62" s="9" t="s">
        <v>104</v>
      </c>
      <c r="B62" s="9">
        <v>70886199</v>
      </c>
      <c r="C62" s="9" t="s">
        <v>105</v>
      </c>
      <c r="D62" s="9" t="s">
        <v>92</v>
      </c>
      <c r="E62" s="9" t="s">
        <v>106</v>
      </c>
      <c r="F62" s="9"/>
      <c r="G62" s="9" t="s">
        <v>6</v>
      </c>
      <c r="H62" s="19">
        <v>2.57</v>
      </c>
      <c r="I62" s="7">
        <v>360408</v>
      </c>
      <c r="J62" s="21">
        <v>926000</v>
      </c>
      <c r="K62" s="31">
        <v>619000</v>
      </c>
      <c r="L62" s="31" t="s">
        <v>115</v>
      </c>
    </row>
    <row r="63" spans="1:12" ht="69.95" customHeight="1" x14ac:dyDescent="0.2">
      <c r="A63" s="9" t="s">
        <v>107</v>
      </c>
      <c r="B63" s="9">
        <v>26529122</v>
      </c>
      <c r="C63" s="9" t="s">
        <v>110</v>
      </c>
      <c r="D63" s="9" t="s">
        <v>121</v>
      </c>
      <c r="E63" s="9" t="s">
        <v>112</v>
      </c>
      <c r="F63" s="9"/>
      <c r="G63" s="9" t="s">
        <v>6</v>
      </c>
      <c r="H63" s="19">
        <v>1.1100000000000001</v>
      </c>
      <c r="I63" s="7">
        <v>360408</v>
      </c>
      <c r="J63" s="21">
        <v>184960</v>
      </c>
      <c r="K63" s="31">
        <v>130000</v>
      </c>
      <c r="L63" s="31"/>
    </row>
    <row r="64" spans="1:12" ht="69.95" customHeight="1" x14ac:dyDescent="0.2">
      <c r="A64" s="9" t="s">
        <v>107</v>
      </c>
      <c r="B64" s="9">
        <v>26529122</v>
      </c>
      <c r="C64" s="9" t="s">
        <v>109</v>
      </c>
      <c r="D64" s="9" t="s">
        <v>121</v>
      </c>
      <c r="E64" s="9" t="s">
        <v>111</v>
      </c>
      <c r="F64" s="9"/>
      <c r="G64" s="9" t="s">
        <v>6</v>
      </c>
      <c r="H64" s="19">
        <v>1.94</v>
      </c>
      <c r="I64" s="7">
        <v>360408</v>
      </c>
      <c r="J64" s="21">
        <v>227146</v>
      </c>
      <c r="K64" s="31">
        <v>159000</v>
      </c>
      <c r="L64" s="31"/>
    </row>
    <row r="65" spans="1:12" ht="69.95" customHeight="1" x14ac:dyDescent="0.2">
      <c r="A65" s="9" t="s">
        <v>107</v>
      </c>
      <c r="B65" s="9">
        <v>26529122</v>
      </c>
      <c r="C65" s="9" t="s">
        <v>110</v>
      </c>
      <c r="D65" s="9" t="s">
        <v>121</v>
      </c>
      <c r="E65" s="9" t="s">
        <v>108</v>
      </c>
      <c r="F65" s="9"/>
      <c r="G65" s="9" t="s">
        <v>6</v>
      </c>
      <c r="H65" s="19">
        <v>0.7</v>
      </c>
      <c r="I65" s="7">
        <v>360408</v>
      </c>
      <c r="J65" s="21">
        <v>150512</v>
      </c>
      <c r="K65" s="31">
        <v>105000</v>
      </c>
      <c r="L65" s="31"/>
    </row>
    <row r="66" spans="1:12" ht="69.95" customHeight="1" x14ac:dyDescent="0.2">
      <c r="A66" s="26" t="s">
        <v>107</v>
      </c>
      <c r="B66" s="26">
        <v>26529122</v>
      </c>
      <c r="C66" s="26"/>
      <c r="D66" s="26"/>
      <c r="E66" s="26"/>
      <c r="F66" s="26"/>
      <c r="G66" s="26"/>
      <c r="H66" s="30"/>
      <c r="I66" s="28"/>
      <c r="J66" s="54" t="s">
        <v>64</v>
      </c>
      <c r="K66" s="35">
        <f>SUM(K63,K64,K65)</f>
        <v>394000</v>
      </c>
      <c r="L66" s="35"/>
    </row>
    <row r="67" spans="1:12" ht="69.95" customHeight="1" x14ac:dyDescent="0.2">
      <c r="A67" s="32" t="s">
        <v>165</v>
      </c>
      <c r="B67" s="32">
        <v>8265488</v>
      </c>
      <c r="C67" s="32" t="s">
        <v>166</v>
      </c>
      <c r="D67" s="32" t="s">
        <v>121</v>
      </c>
      <c r="E67" s="32" t="s">
        <v>167</v>
      </c>
      <c r="F67" s="32"/>
      <c r="G67" s="32" t="s">
        <v>6</v>
      </c>
      <c r="H67" s="48">
        <v>1.04</v>
      </c>
      <c r="I67" s="37">
        <v>360408</v>
      </c>
      <c r="J67" s="46">
        <v>410000</v>
      </c>
      <c r="K67" s="47">
        <v>250000</v>
      </c>
      <c r="L67" s="47"/>
    </row>
    <row r="68" spans="1:12" ht="69.95" customHeight="1" x14ac:dyDescent="0.2">
      <c r="A68" s="9" t="s">
        <v>59</v>
      </c>
      <c r="B68" s="9">
        <v>24166685</v>
      </c>
      <c r="C68" s="9" t="s">
        <v>61</v>
      </c>
      <c r="D68" s="9" t="s">
        <v>121</v>
      </c>
      <c r="E68" s="9" t="s">
        <v>60</v>
      </c>
      <c r="F68" s="9" t="s">
        <v>5</v>
      </c>
      <c r="G68" s="9" t="s">
        <v>6</v>
      </c>
      <c r="H68" s="23">
        <v>1.05</v>
      </c>
      <c r="I68" s="7">
        <v>360408</v>
      </c>
      <c r="J68" s="21">
        <v>342181</v>
      </c>
      <c r="K68" s="31">
        <v>240000</v>
      </c>
      <c r="L68" s="31"/>
    </row>
    <row r="69" spans="1:12" ht="69.95" customHeight="1" x14ac:dyDescent="0.2">
      <c r="A69" s="57" t="s">
        <v>30</v>
      </c>
      <c r="B69" s="58"/>
      <c r="C69" s="58"/>
      <c r="D69" s="58"/>
      <c r="E69" s="58"/>
      <c r="F69" s="58"/>
      <c r="G69" s="58"/>
      <c r="H69" s="58"/>
      <c r="I69" s="58"/>
      <c r="J69" s="41">
        <f>SUM(J4,J5,J6,J8,J9,J11,J12,J13,J15,J16,J17,J19,J20,J21,J22,J24,J25,J26,J27,J29,J30,J32,J33,J34,J35,J36,J38,J39,J40,J42,J43,J44,J45,J46,J47,J48,J49,J50,J52,J53,J54,J55,J56,J58,J59,J60,J62,J63,J64,J65,J67,J68)</f>
        <v>35165326</v>
      </c>
      <c r="K69" s="42">
        <f>SUM(K4,K7,K10,K11,K14,K15,K18,K19,K20,K23,K24,K25,K28,K31,K32,K33,K34,K37,K38,K41,K42,K43,K44,K45,K46,K47,K48,K51,K52,K53,K54,K57,K58,K59,K60,K62,K66,K68,K67,K61)</f>
        <v>24160000</v>
      </c>
      <c r="L69" s="42"/>
    </row>
    <row r="78" spans="1:12" ht="69.95" customHeight="1" x14ac:dyDescent="0.2">
      <c r="G78" s="6"/>
    </row>
    <row r="79" spans="1:12" ht="69.95" customHeight="1" x14ac:dyDescent="0.2">
      <c r="G79" s="6"/>
      <c r="J79" s="11"/>
      <c r="K79" s="12"/>
      <c r="L79" s="12"/>
    </row>
    <row r="80" spans="1:12" ht="69.95" customHeight="1" x14ac:dyDescent="0.2">
      <c r="G80" s="6"/>
      <c r="J80" s="11"/>
      <c r="K80" s="12"/>
      <c r="L80" s="12"/>
    </row>
    <row r="81" spans="7:12" ht="69.95" customHeight="1" x14ac:dyDescent="0.2">
      <c r="G81" s="6"/>
      <c r="J81" s="11"/>
      <c r="K81" s="12"/>
      <c r="L81" s="12"/>
    </row>
    <row r="82" spans="7:12" ht="69.95" customHeight="1" x14ac:dyDescent="0.2">
      <c r="G82" s="6"/>
      <c r="J82" s="11"/>
      <c r="K82" s="12"/>
      <c r="L82" s="12"/>
    </row>
    <row r="83" spans="7:12" ht="69.95" customHeight="1" x14ac:dyDescent="0.2">
      <c r="G83" s="6"/>
      <c r="J83" s="11"/>
      <c r="K83" s="12"/>
      <c r="L83" s="12"/>
    </row>
    <row r="84" spans="7:12" ht="69.95" customHeight="1" x14ac:dyDescent="0.2">
      <c r="G84" s="6"/>
      <c r="J84" s="11"/>
      <c r="K84" s="12"/>
      <c r="L84" s="12"/>
    </row>
    <row r="85" spans="7:12" ht="69.95" customHeight="1" x14ac:dyDescent="0.2">
      <c r="G85" s="6"/>
      <c r="J85" s="11"/>
      <c r="K85" s="12"/>
      <c r="L85" s="12"/>
    </row>
    <row r="86" spans="7:12" ht="69.95" customHeight="1" x14ac:dyDescent="0.2">
      <c r="G86" s="6"/>
      <c r="J86" s="11"/>
      <c r="K86" s="12"/>
      <c r="L86" s="12"/>
    </row>
    <row r="87" spans="7:12" ht="69.95" customHeight="1" x14ac:dyDescent="0.2">
      <c r="G87" s="6"/>
      <c r="J87" s="11"/>
      <c r="K87" s="12"/>
      <c r="L87" s="12"/>
    </row>
    <row r="88" spans="7:12" ht="69.95" customHeight="1" x14ac:dyDescent="0.2">
      <c r="G88" s="6"/>
      <c r="J88" s="11"/>
      <c r="K88" s="12"/>
      <c r="L88" s="12"/>
    </row>
    <row r="89" spans="7:12" ht="69.95" customHeight="1" x14ac:dyDescent="0.2">
      <c r="G89" s="6"/>
      <c r="J89" s="11"/>
      <c r="K89" s="12"/>
      <c r="L89" s="12"/>
    </row>
    <row r="90" spans="7:12" ht="69.95" customHeight="1" x14ac:dyDescent="0.2">
      <c r="G90" s="6"/>
      <c r="J90" s="11"/>
      <c r="K90" s="12"/>
      <c r="L90" s="12"/>
    </row>
    <row r="91" spans="7:12" ht="69.95" customHeight="1" x14ac:dyDescent="0.2">
      <c r="G91" s="6"/>
      <c r="J91" s="11"/>
      <c r="K91" s="12"/>
      <c r="L91" s="12"/>
    </row>
    <row r="92" spans="7:12" ht="69.95" customHeight="1" x14ac:dyDescent="0.2">
      <c r="G92" s="6"/>
      <c r="J92" s="11"/>
      <c r="K92" s="12"/>
      <c r="L92" s="12"/>
    </row>
    <row r="93" spans="7:12" ht="69.95" customHeight="1" x14ac:dyDescent="0.2">
      <c r="G93" s="6"/>
      <c r="J93" s="11"/>
      <c r="K93" s="12"/>
      <c r="L93" s="12"/>
    </row>
    <row r="94" spans="7:12" ht="69.95" customHeight="1" x14ac:dyDescent="0.2">
      <c r="G94" s="6"/>
      <c r="J94" s="11"/>
      <c r="K94" s="12"/>
      <c r="L94" s="12"/>
    </row>
    <row r="95" spans="7:12" ht="69.95" customHeight="1" x14ac:dyDescent="0.2">
      <c r="G95" s="6"/>
      <c r="J95" s="11"/>
      <c r="K95" s="12"/>
      <c r="L95" s="12"/>
    </row>
    <row r="96" spans="7:12" ht="69.95" customHeight="1" x14ac:dyDescent="0.2">
      <c r="G96" s="6"/>
      <c r="J96" s="11"/>
      <c r="K96" s="12"/>
      <c r="L96" s="12"/>
    </row>
    <row r="97" spans="7:12" ht="69.95" customHeight="1" x14ac:dyDescent="0.2">
      <c r="G97" s="6"/>
      <c r="J97" s="11"/>
      <c r="K97" s="12"/>
      <c r="L97" s="12"/>
    </row>
    <row r="98" spans="7:12" ht="69.95" customHeight="1" x14ac:dyDescent="0.2">
      <c r="G98" s="6"/>
      <c r="J98" s="11"/>
      <c r="K98" s="12"/>
      <c r="L98" s="12"/>
    </row>
    <row r="99" spans="7:12" ht="69.95" customHeight="1" x14ac:dyDescent="0.2">
      <c r="G99" s="6"/>
      <c r="J99" s="11"/>
      <c r="K99" s="12"/>
      <c r="L99" s="12"/>
    </row>
    <row r="100" spans="7:12" ht="69.95" customHeight="1" x14ac:dyDescent="0.2">
      <c r="G100" s="6"/>
      <c r="J100" s="11"/>
      <c r="K100" s="12"/>
      <c r="L100" s="12"/>
    </row>
    <row r="101" spans="7:12" ht="69.95" customHeight="1" x14ac:dyDescent="0.2">
      <c r="G101" s="6"/>
      <c r="J101" s="11"/>
      <c r="K101" s="12"/>
      <c r="L101" s="12"/>
    </row>
    <row r="102" spans="7:12" ht="69.95" customHeight="1" x14ac:dyDescent="0.2">
      <c r="G102" s="6"/>
      <c r="J102" s="11"/>
      <c r="K102" s="12"/>
      <c r="L102" s="12"/>
    </row>
    <row r="103" spans="7:12" ht="69.95" customHeight="1" x14ac:dyDescent="0.2">
      <c r="G103" s="6"/>
      <c r="J103" s="11"/>
      <c r="K103" s="12"/>
      <c r="L103" s="12"/>
    </row>
    <row r="104" spans="7:12" ht="69.95" customHeight="1" x14ac:dyDescent="0.2">
      <c r="G104" s="6"/>
      <c r="J104" s="11"/>
      <c r="K104" s="12"/>
      <c r="L104" s="12"/>
    </row>
    <row r="105" spans="7:12" ht="69.95" customHeight="1" x14ac:dyDescent="0.2">
      <c r="G105" s="6"/>
      <c r="J105" s="11"/>
      <c r="K105" s="12"/>
      <c r="L105" s="12"/>
    </row>
    <row r="106" spans="7:12" ht="69.95" customHeight="1" x14ac:dyDescent="0.2">
      <c r="G106" s="6"/>
      <c r="J106" s="11"/>
      <c r="K106" s="12"/>
      <c r="L106" s="12"/>
    </row>
    <row r="107" spans="7:12" ht="69.95" customHeight="1" x14ac:dyDescent="0.2">
      <c r="G107" s="6"/>
      <c r="J107" s="11"/>
      <c r="K107" s="12"/>
      <c r="L107" s="12"/>
    </row>
    <row r="108" spans="7:12" ht="69.95" customHeight="1" x14ac:dyDescent="0.2">
      <c r="G108" s="6"/>
      <c r="J108" s="11"/>
      <c r="K108" s="12"/>
      <c r="L108" s="12"/>
    </row>
    <row r="109" spans="7:12" ht="69.95" customHeight="1" x14ac:dyDescent="0.2">
      <c r="G109" s="6"/>
      <c r="J109" s="11"/>
      <c r="K109" s="12"/>
      <c r="L109" s="12"/>
    </row>
    <row r="110" spans="7:12" ht="69.95" customHeight="1" x14ac:dyDescent="0.2">
      <c r="G110" s="6"/>
      <c r="J110" s="11"/>
      <c r="K110" s="12"/>
      <c r="L110" s="12"/>
    </row>
    <row r="111" spans="7:12" ht="69.95" customHeight="1" x14ac:dyDescent="0.2">
      <c r="G111" s="6"/>
      <c r="J111" s="11"/>
      <c r="K111" s="12"/>
      <c r="L111" s="12"/>
    </row>
    <row r="112" spans="7:12" ht="69.95" customHeight="1" x14ac:dyDescent="0.2">
      <c r="G112" s="6"/>
      <c r="J112" s="11"/>
      <c r="K112" s="12"/>
      <c r="L112" s="12"/>
    </row>
    <row r="113" spans="7:12" ht="69.95" customHeight="1" x14ac:dyDescent="0.2">
      <c r="G113" s="6"/>
      <c r="J113" s="11"/>
      <c r="K113" s="12"/>
      <c r="L113" s="12"/>
    </row>
    <row r="114" spans="7:12" ht="69.95" customHeight="1" x14ac:dyDescent="0.2">
      <c r="G114" s="6"/>
      <c r="J114" s="11"/>
      <c r="K114" s="12"/>
      <c r="L114" s="12"/>
    </row>
    <row r="115" spans="7:12" ht="69.95" customHeight="1" x14ac:dyDescent="0.2">
      <c r="G115" s="6"/>
      <c r="J115" s="11"/>
      <c r="K115" s="12"/>
      <c r="L115" s="12"/>
    </row>
    <row r="116" spans="7:12" ht="69.95" customHeight="1" x14ac:dyDescent="0.2">
      <c r="G116" s="6"/>
      <c r="J116" s="11"/>
      <c r="K116" s="12"/>
      <c r="L116" s="12"/>
    </row>
    <row r="117" spans="7:12" ht="69.95" customHeight="1" x14ac:dyDescent="0.2">
      <c r="G117" s="6"/>
      <c r="J117" s="11"/>
      <c r="K117" s="12"/>
      <c r="L117" s="12"/>
    </row>
    <row r="118" spans="7:12" ht="69.95" customHeight="1" x14ac:dyDescent="0.2">
      <c r="G118" s="6"/>
      <c r="J118" s="11"/>
      <c r="K118" s="12"/>
      <c r="L118" s="12"/>
    </row>
    <row r="119" spans="7:12" ht="69.95" customHeight="1" x14ac:dyDescent="0.2">
      <c r="G119" s="6"/>
      <c r="J119" s="11"/>
      <c r="K119" s="12"/>
      <c r="L119" s="12"/>
    </row>
    <row r="120" spans="7:12" ht="69.95" customHeight="1" x14ac:dyDescent="0.2">
      <c r="G120" s="6"/>
      <c r="J120" s="11"/>
      <c r="K120" s="12"/>
      <c r="L120" s="12"/>
    </row>
    <row r="121" spans="7:12" ht="69.95" customHeight="1" x14ac:dyDescent="0.2">
      <c r="G121" s="6"/>
      <c r="J121" s="11"/>
      <c r="K121" s="12"/>
      <c r="L121" s="12"/>
    </row>
    <row r="122" spans="7:12" ht="69.95" customHeight="1" x14ac:dyDescent="0.2">
      <c r="G122" s="6"/>
      <c r="J122" s="11"/>
      <c r="K122" s="12"/>
      <c r="L122" s="12"/>
    </row>
    <row r="123" spans="7:12" ht="69.95" customHeight="1" x14ac:dyDescent="0.2">
      <c r="G123" s="6"/>
      <c r="J123" s="11"/>
      <c r="K123" s="12"/>
      <c r="L123" s="12"/>
    </row>
    <row r="124" spans="7:12" ht="69.95" customHeight="1" x14ac:dyDescent="0.2">
      <c r="G124" s="6"/>
      <c r="J124" s="11"/>
      <c r="K124" s="12"/>
      <c r="L124" s="12"/>
    </row>
  </sheetData>
  <autoFilter ref="A3:K71" xr:uid="{00000000-0009-0000-0000-000000000000}"/>
  <mergeCells count="3">
    <mergeCell ref="A69:I69"/>
    <mergeCell ref="A1:L1"/>
    <mergeCell ref="A2:K2"/>
  </mergeCells>
  <pageMargins left="0.70866141732283472" right="0.70866141732283472" top="0.78740157480314965" bottom="0.78740157480314965" header="0.31496062992125984" footer="0.31496062992125984"/>
  <pageSetup paperSize="9" scale="81" fitToHeight="0" orientation="landscape" r:id="rId1"/>
  <headerFooter differentFirst="1">
    <oddFooter>&amp;C&amp;"Arial,Kurzíva"&amp;12&amp;P</oddFooter>
  </headerFooter>
  <rowBreaks count="2" manualBreakCount="2">
    <brk id="59" max="11" man="1"/>
    <brk id="6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1"/>
  <sheetViews>
    <sheetView topLeftCell="C1" zoomScaleNormal="100" workbookViewId="0">
      <selection activeCell="R17" sqref="R17"/>
    </sheetView>
  </sheetViews>
  <sheetFormatPr defaultColWidth="9.140625" defaultRowHeight="12" x14ac:dyDescent="0.2"/>
  <cols>
    <col min="1" max="2" width="9.140625" style="1"/>
    <col min="3" max="6" width="9.140625" style="2"/>
    <col min="7" max="7" width="9.140625" style="3"/>
    <col min="8" max="8" width="9.140625" style="2"/>
    <col min="9" max="9" width="9.140625" style="1"/>
    <col min="10" max="10" width="9.140625" style="4"/>
    <col min="11" max="11" width="9.140625" style="5"/>
    <col min="12" max="12" width="9" customWidth="1"/>
    <col min="13" max="16384" width="9.140625" style="1"/>
  </cols>
  <sheetData/>
  <pageMargins left="0.7" right="0.7" top="0.78740157499999996" bottom="0.78740157499999996" header="0.3" footer="0.3"/>
  <pageSetup paperSize="9" orientation="landscape" r:id="rId1"/>
  <headerFooter>
    <oddHeader>&amp;C&amp;"Arial,Tučné"&amp;16RODINNÁ POLITIKA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nad 200 tis. Kč</vt:lpstr>
      <vt:lpstr>List1</vt:lpstr>
      <vt:lpstr>'nad 200 tis. Kč'!Názvy_tisku</vt:lpstr>
      <vt:lpstr>'nad 200 tis. Kč'!Oblast_tisku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SOV)</cp:lastModifiedBy>
  <cp:lastPrinted>2022-01-19T16:19:14Z</cp:lastPrinted>
  <dcterms:created xsi:type="dcterms:W3CDTF">2014-10-22T13:51:05Z</dcterms:created>
  <dcterms:modified xsi:type="dcterms:W3CDTF">2022-02-25T10:26:35Z</dcterms:modified>
</cp:coreProperties>
</file>